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36" windowWidth="15576" windowHeight="10812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  <sheet name="Лист1" sheetId="14" r:id="rId7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таб.3'!$D$2:$D$505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таб.4'!$A$1:$AQ$37</definedName>
    <definedName name="_xlnm.Print_Area" localSheetId="5">'пояснения таб. 5'!$A$1:$C$26</definedName>
    <definedName name="_xlnm.Print_Area" localSheetId="3">'Финансирование таб.3'!$A$1:$BB$480</definedName>
  </definedNames>
  <calcPr calcId="145621"/>
</workbook>
</file>

<file path=xl/calcChain.xml><?xml version="1.0" encoding="utf-8"?>
<calcChain xmlns="http://schemas.openxmlformats.org/spreadsheetml/2006/main">
  <c r="BA274" i="13"/>
  <c r="BA267"/>
  <c r="BA161" l="1"/>
  <c r="F154"/>
  <c r="G154" s="1"/>
  <c r="E154"/>
  <c r="BA153"/>
  <c r="AS153"/>
  <c r="F153"/>
  <c r="G153" s="1"/>
  <c r="E153"/>
  <c r="BA150"/>
  <c r="AS150"/>
  <c r="G150"/>
  <c r="F150"/>
  <c r="E150"/>
  <c r="AX132"/>
  <c r="AS132"/>
  <c r="AS252" l="1"/>
  <c r="AN252"/>
  <c r="AN139" l="1"/>
  <c r="AS82" l="1"/>
  <c r="AI281" l="1"/>
  <c r="Y27" i="5" l="1"/>
  <c r="AB16"/>
  <c r="AD139" i="13" l="1"/>
  <c r="AD132"/>
  <c r="AD75"/>
  <c r="AD238" l="1"/>
  <c r="Y75"/>
  <c r="E221" l="1"/>
  <c r="F221"/>
  <c r="G221"/>
  <c r="E224"/>
  <c r="F224"/>
  <c r="G224"/>
  <c r="E225"/>
  <c r="G225" s="1"/>
  <c r="F225"/>
  <c r="E214"/>
  <c r="F214"/>
  <c r="G214" s="1"/>
  <c r="E217"/>
  <c r="F217"/>
  <c r="G217"/>
  <c r="E218"/>
  <c r="F218"/>
  <c r="G218" l="1"/>
  <c r="V340"/>
  <c r="V337"/>
  <c r="Y239"/>
  <c r="Y238"/>
  <c r="Y235"/>
  <c r="T181" l="1"/>
  <c r="T182"/>
  <c r="T178"/>
  <c r="S333"/>
  <c r="S330"/>
  <c r="E146"/>
  <c r="E147"/>
  <c r="E143"/>
  <c r="S68"/>
  <c r="AV447"/>
  <c r="AU447"/>
  <c r="AV446"/>
  <c r="AU446"/>
  <c r="AU443"/>
  <c r="AV443"/>
  <c r="AY181"/>
  <c r="AY182"/>
  <c r="AY178"/>
  <c r="AW182"/>
  <c r="AV182"/>
  <c r="AU182"/>
  <c r="AT182"/>
  <c r="AW181"/>
  <c r="AV181"/>
  <c r="AU181"/>
  <c r="AT181"/>
  <c r="AU178"/>
  <c r="AV178"/>
  <c r="AW178"/>
  <c r="F147"/>
  <c r="F146"/>
  <c r="F143"/>
  <c r="AG457"/>
  <c r="AF457"/>
  <c r="AA457"/>
  <c r="AB457"/>
  <c r="AA450"/>
  <c r="AB450"/>
  <c r="F468"/>
  <c r="E468"/>
  <c r="F467"/>
  <c r="E467"/>
  <c r="F464"/>
  <c r="E464"/>
  <c r="AZ327"/>
  <c r="AZ454" s="1"/>
  <c r="AZ326"/>
  <c r="AZ453" s="1"/>
  <c r="AZ323"/>
  <c r="AZ450" s="1"/>
  <c r="AY327"/>
  <c r="AY454" s="1"/>
  <c r="AY326"/>
  <c r="AY453" s="1"/>
  <c r="AY323"/>
  <c r="AY450" s="1"/>
  <c r="AW327"/>
  <c r="AW454" s="1"/>
  <c r="AW326"/>
  <c r="AW453" s="1"/>
  <c r="AW323"/>
  <c r="AW450" s="1"/>
  <c r="AT327"/>
  <c r="AT454" s="1"/>
  <c r="AT326"/>
  <c r="AT453" s="1"/>
  <c r="AT323"/>
  <c r="AT450" s="1"/>
  <c r="AR327"/>
  <c r="AR454" s="1"/>
  <c r="AR326"/>
  <c r="AR453" s="1"/>
  <c r="AR323"/>
  <c r="AR450" s="1"/>
  <c r="AO326"/>
  <c r="AO453" s="1"/>
  <c r="AO327"/>
  <c r="AO454" s="1"/>
  <c r="AO323"/>
  <c r="AO450" s="1"/>
  <c r="AM327"/>
  <c r="AM454" s="1"/>
  <c r="AM326"/>
  <c r="AM453" s="1"/>
  <c r="AM323"/>
  <c r="AM450" s="1"/>
  <c r="AJ327"/>
  <c r="AJ454" s="1"/>
  <c r="AJ326"/>
  <c r="AJ453" s="1"/>
  <c r="AJ323"/>
  <c r="AJ450" s="1"/>
  <c r="AH327"/>
  <c r="AH454" s="1"/>
  <c r="AE327"/>
  <c r="AE454" s="1"/>
  <c r="AH326"/>
  <c r="AH453" s="1"/>
  <c r="AE326"/>
  <c r="AE453" s="1"/>
  <c r="AH323"/>
  <c r="AH450" s="1"/>
  <c r="AE323"/>
  <c r="AE450" s="1"/>
  <c r="AC327"/>
  <c r="AC454" s="1"/>
  <c r="AC326"/>
  <c r="AC453" s="1"/>
  <c r="AC323"/>
  <c r="AC450" s="1"/>
  <c r="Z326"/>
  <c r="Z453" s="1"/>
  <c r="Z327"/>
  <c r="Z454" s="1"/>
  <c r="Z323"/>
  <c r="Z450" s="1"/>
  <c r="X327"/>
  <c r="X454" s="1"/>
  <c r="W327"/>
  <c r="W454" s="1"/>
  <c r="X326"/>
  <c r="X453" s="1"/>
  <c r="W326"/>
  <c r="W453" s="1"/>
  <c r="X323"/>
  <c r="X450" s="1"/>
  <c r="W323"/>
  <c r="W450" s="1"/>
  <c r="U327"/>
  <c r="U454" s="1"/>
  <c r="T327"/>
  <c r="T454" s="1"/>
  <c r="U326"/>
  <c r="U453" s="1"/>
  <c r="T326"/>
  <c r="T453" s="1"/>
  <c r="U323"/>
  <c r="U450" s="1"/>
  <c r="T323"/>
  <c r="T450" s="1"/>
  <c r="R327"/>
  <c r="R454" s="1"/>
  <c r="R326"/>
  <c r="R453" s="1"/>
  <c r="R323"/>
  <c r="R450" s="1"/>
  <c r="Q326"/>
  <c r="Q453" s="1"/>
  <c r="Q327"/>
  <c r="Q454" s="1"/>
  <c r="Q323"/>
  <c r="O327"/>
  <c r="O454" s="1"/>
  <c r="N327"/>
  <c r="N454" s="1"/>
  <c r="O326"/>
  <c r="O453" s="1"/>
  <c r="N326"/>
  <c r="N453" s="1"/>
  <c r="O323"/>
  <c r="O450" s="1"/>
  <c r="N323"/>
  <c r="N450" s="1"/>
  <c r="L327"/>
  <c r="L454" s="1"/>
  <c r="K327"/>
  <c r="K454" s="1"/>
  <c r="L326"/>
  <c r="L453" s="1"/>
  <c r="K326"/>
  <c r="K453" s="1"/>
  <c r="L323"/>
  <c r="L450" s="1"/>
  <c r="K323"/>
  <c r="K450" s="1"/>
  <c r="I327"/>
  <c r="I454" s="1"/>
  <c r="F454" s="1"/>
  <c r="I326"/>
  <c r="I453" s="1"/>
  <c r="I323"/>
  <c r="I450" s="1"/>
  <c r="H326"/>
  <c r="H453" s="1"/>
  <c r="H327"/>
  <c r="H454" s="1"/>
  <c r="E454" s="1"/>
  <c r="H323"/>
  <c r="H450" s="1"/>
  <c r="F341"/>
  <c r="E341"/>
  <c r="F340"/>
  <c r="E340"/>
  <c r="F337"/>
  <c r="E337"/>
  <c r="E326" l="1"/>
  <c r="E453"/>
  <c r="F450"/>
  <c r="F453"/>
  <c r="G337"/>
  <c r="G341"/>
  <c r="F326"/>
  <c r="G340"/>
  <c r="F323"/>
  <c r="E323"/>
  <c r="Q450"/>
  <c r="E450" s="1"/>
  <c r="AQ25" i="5"/>
  <c r="P13"/>
  <c r="E171" i="13" l="1"/>
  <c r="F171"/>
  <c r="BA171"/>
  <c r="E174"/>
  <c r="F174"/>
  <c r="BA174"/>
  <c r="E175"/>
  <c r="F175"/>
  <c r="BA175"/>
  <c r="Y72"/>
  <c r="G175" l="1"/>
  <c r="G171"/>
  <c r="G174"/>
  <c r="BA273"/>
  <c r="BA270"/>
  <c r="AQ30" i="5"/>
  <c r="AQ29"/>
  <c r="AN25"/>
  <c r="AN24"/>
  <c r="AQ27"/>
  <c r="AQ26"/>
  <c r="AQ20"/>
  <c r="AQ21"/>
  <c r="AQ19"/>
  <c r="AQ12"/>
  <c r="AQ14"/>
  <c r="AQ15"/>
  <c r="AQ10"/>
  <c r="BA133" i="13"/>
  <c r="BA132"/>
  <c r="BA129"/>
  <c r="BA147"/>
  <c r="BA146"/>
  <c r="BA143"/>
  <c r="BA139"/>
  <c r="BA136"/>
  <c r="BA104"/>
  <c r="BA103"/>
  <c r="BA100"/>
  <c r="F168" l="1"/>
  <c r="E168"/>
  <c r="F167"/>
  <c r="E167"/>
  <c r="F164"/>
  <c r="E164"/>
  <c r="F273"/>
  <c r="F270"/>
  <c r="F266"/>
  <c r="F263"/>
  <c r="AX266"/>
  <c r="AX263"/>
  <c r="AX129"/>
  <c r="AS139"/>
  <c r="F132"/>
  <c r="F129"/>
  <c r="AX90"/>
  <c r="AX89"/>
  <c r="AX86"/>
  <c r="AX82"/>
  <c r="AX83"/>
  <c r="AX79"/>
  <c r="AE16" i="5"/>
  <c r="AI280" i="13"/>
  <c r="AI277"/>
  <c r="AX375"/>
  <c r="AX372"/>
  <c r="F196"/>
  <c r="E196"/>
  <c r="F193"/>
  <c r="E193"/>
  <c r="AN280"/>
  <c r="AD235"/>
  <c r="F231"/>
  <c r="F228"/>
  <c r="AI139"/>
  <c r="AI136"/>
  <c r="F140"/>
  <c r="E140"/>
  <c r="F139"/>
  <c r="E139"/>
  <c r="F136"/>
  <c r="E136"/>
  <c r="AN132"/>
  <c r="AI132"/>
  <c r="Y132"/>
  <c r="V132"/>
  <c r="S132"/>
  <c r="P132"/>
  <c r="M132"/>
  <c r="J132"/>
  <c r="G167" l="1"/>
  <c r="G164"/>
  <c r="G168"/>
  <c r="BA119"/>
  <c r="BA118"/>
  <c r="BA115"/>
  <c r="AS79"/>
  <c r="F76"/>
  <c r="E76"/>
  <c r="F75"/>
  <c r="E75"/>
  <c r="F72"/>
  <c r="E72"/>
  <c r="AI75"/>
  <c r="AI72"/>
  <c r="AD72"/>
  <c r="AX126"/>
  <c r="AS126"/>
  <c r="AN126"/>
  <c r="AI126"/>
  <c r="AD126"/>
  <c r="Y126"/>
  <c r="AX125"/>
  <c r="AS125"/>
  <c r="AN125"/>
  <c r="AI125"/>
  <c r="AD125"/>
  <c r="Y125"/>
  <c r="AS210"/>
  <c r="AS207"/>
  <c r="Y139"/>
  <c r="V139"/>
  <c r="V126"/>
  <c r="V125"/>
  <c r="Y147"/>
  <c r="V147"/>
  <c r="S147"/>
  <c r="Y68"/>
  <c r="Y65"/>
  <c r="Y61"/>
  <c r="Y58"/>
  <c r="S126"/>
  <c r="S125"/>
  <c r="M126"/>
  <c r="M125"/>
  <c r="S47"/>
  <c r="S44"/>
  <c r="M147"/>
  <c r="M146"/>
  <c r="M143"/>
  <c r="E10" i="5"/>
  <c r="F10"/>
  <c r="X110" i="13"/>
  <c r="W110"/>
  <c r="X107"/>
  <c r="W107"/>
  <c r="BA125"/>
  <c r="AN15" i="5"/>
  <c r="BA266" i="13"/>
  <c r="BA263"/>
  <c r="BA160"/>
  <c r="BA157"/>
  <c r="AX103"/>
  <c r="AK15" i="5"/>
  <c r="AQ11"/>
  <c r="AN11"/>
  <c r="AK11"/>
  <c r="AX139" i="13"/>
  <c r="AX136"/>
  <c r="AN467"/>
  <c r="AN468"/>
  <c r="AN464"/>
  <c r="AI464"/>
  <c r="AI468"/>
  <c r="AI467"/>
  <c r="AX453"/>
  <c r="Y454"/>
  <c r="Y453"/>
  <c r="Y450"/>
  <c r="AZ348"/>
  <c r="AZ461" s="1"/>
  <c r="AZ347"/>
  <c r="AZ460" s="1"/>
  <c r="AZ344"/>
  <c r="AZ457" s="1"/>
  <c r="AY348"/>
  <c r="AY461" s="1"/>
  <c r="AY347"/>
  <c r="AY460" s="1"/>
  <c r="AY344"/>
  <c r="AY457" s="1"/>
  <c r="AW348"/>
  <c r="AW461" s="1"/>
  <c r="AW347"/>
  <c r="AW460" s="1"/>
  <c r="AW344"/>
  <c r="AW457" s="1"/>
  <c r="AT348"/>
  <c r="AT461" s="1"/>
  <c r="AT347"/>
  <c r="AT460" s="1"/>
  <c r="AT344"/>
  <c r="AT457" s="1"/>
  <c r="AR348"/>
  <c r="AR461" s="1"/>
  <c r="AR347"/>
  <c r="AR460" s="1"/>
  <c r="AR344"/>
  <c r="AR457" s="1"/>
  <c r="AO348"/>
  <c r="AO461" s="1"/>
  <c r="AO347"/>
  <c r="AO460" s="1"/>
  <c r="AO344"/>
  <c r="AO457" s="1"/>
  <c r="AM348"/>
  <c r="AM461" s="1"/>
  <c r="AM347"/>
  <c r="AM460" s="1"/>
  <c r="AM344"/>
  <c r="AM457" s="1"/>
  <c r="AJ348"/>
  <c r="AJ461" s="1"/>
  <c r="AJ347"/>
  <c r="AJ460" s="1"/>
  <c r="AJ344"/>
  <c r="AJ457" s="1"/>
  <c r="AH348"/>
  <c r="AH461" s="1"/>
  <c r="AH347"/>
  <c r="AH460" s="1"/>
  <c r="AH344"/>
  <c r="AH457" s="1"/>
  <c r="AE348"/>
  <c r="AE461" s="1"/>
  <c r="AE347"/>
  <c r="AE460" s="1"/>
  <c r="AE344"/>
  <c r="AE457" s="1"/>
  <c r="AC348"/>
  <c r="AC461" s="1"/>
  <c r="AC347"/>
  <c r="AC460" s="1"/>
  <c r="AC344"/>
  <c r="AC457" s="1"/>
  <c r="Z348"/>
  <c r="Z461" s="1"/>
  <c r="Z347"/>
  <c r="Z460" s="1"/>
  <c r="Z344"/>
  <c r="Z457" s="1"/>
  <c r="X348"/>
  <c r="X461" s="1"/>
  <c r="W348"/>
  <c r="W461" s="1"/>
  <c r="X347"/>
  <c r="X460" s="1"/>
  <c r="W347"/>
  <c r="W460" s="1"/>
  <c r="X344"/>
  <c r="X457" s="1"/>
  <c r="W344"/>
  <c r="W457" s="1"/>
  <c r="U348"/>
  <c r="U461" s="1"/>
  <c r="T348"/>
  <c r="T461" s="1"/>
  <c r="U347"/>
  <c r="U460" s="1"/>
  <c r="T347"/>
  <c r="T460" s="1"/>
  <c r="U344"/>
  <c r="U457" s="1"/>
  <c r="T344"/>
  <c r="T457" s="1"/>
  <c r="R348"/>
  <c r="R461" s="1"/>
  <c r="Q348"/>
  <c r="Q461" s="1"/>
  <c r="R347"/>
  <c r="R460" s="1"/>
  <c r="Q347"/>
  <c r="Q460" s="1"/>
  <c r="R344"/>
  <c r="R457" s="1"/>
  <c r="Q344"/>
  <c r="Q457" s="1"/>
  <c r="O348"/>
  <c r="O461" s="1"/>
  <c r="N348"/>
  <c r="N461" s="1"/>
  <c r="O347"/>
  <c r="O460" s="1"/>
  <c r="N347"/>
  <c r="N460" s="1"/>
  <c r="O344"/>
  <c r="N344"/>
  <c r="N457" s="1"/>
  <c r="L348"/>
  <c r="L461" s="1"/>
  <c r="K348"/>
  <c r="K461" s="1"/>
  <c r="L347"/>
  <c r="L460" s="1"/>
  <c r="K347"/>
  <c r="K460" s="1"/>
  <c r="L344"/>
  <c r="L457" s="1"/>
  <c r="K344"/>
  <c r="K457" s="1"/>
  <c r="I348"/>
  <c r="I461" s="1"/>
  <c r="H348"/>
  <c r="H461" s="1"/>
  <c r="I347"/>
  <c r="I460" s="1"/>
  <c r="F460" s="1"/>
  <c r="H347"/>
  <c r="H460" s="1"/>
  <c r="I344"/>
  <c r="I457" s="1"/>
  <c r="H344"/>
  <c r="H457" s="1"/>
  <c r="AN326"/>
  <c r="AI326"/>
  <c r="AI327"/>
  <c r="AI323"/>
  <c r="Y327"/>
  <c r="Y323"/>
  <c r="V327"/>
  <c r="V323"/>
  <c r="N320"/>
  <c r="M327"/>
  <c r="M326"/>
  <c r="M323"/>
  <c r="J323"/>
  <c r="AZ306"/>
  <c r="AZ447" s="1"/>
  <c r="AZ305"/>
  <c r="AZ446" s="1"/>
  <c r="AZ302"/>
  <c r="AZ443" s="1"/>
  <c r="AY306"/>
  <c r="AY305"/>
  <c r="AY446" s="1"/>
  <c r="AY302"/>
  <c r="AY443" s="1"/>
  <c r="AW306"/>
  <c r="AW447" s="1"/>
  <c r="AT306"/>
  <c r="AW305"/>
  <c r="AW446" s="1"/>
  <c r="AT305"/>
  <c r="AT446" s="1"/>
  <c r="AW302"/>
  <c r="AW443" s="1"/>
  <c r="AT302"/>
  <c r="AR306"/>
  <c r="AR305"/>
  <c r="AR302"/>
  <c r="AO306"/>
  <c r="AO390" s="1"/>
  <c r="AO432" s="1"/>
  <c r="AO305"/>
  <c r="AO302"/>
  <c r="AM306"/>
  <c r="AM305"/>
  <c r="AM389" s="1"/>
  <c r="AM302"/>
  <c r="AJ306"/>
  <c r="AJ305"/>
  <c r="AJ302"/>
  <c r="AH306"/>
  <c r="AH305"/>
  <c r="AH302"/>
  <c r="AE306"/>
  <c r="AE305"/>
  <c r="AE302"/>
  <c r="AC306"/>
  <c r="AC305"/>
  <c r="AD305" s="1"/>
  <c r="AC302"/>
  <c r="Z306"/>
  <c r="Z305"/>
  <c r="Z302"/>
  <c r="X306"/>
  <c r="W306"/>
  <c r="X305"/>
  <c r="W305"/>
  <c r="X302"/>
  <c r="W302"/>
  <c r="U306"/>
  <c r="T306"/>
  <c r="U305"/>
  <c r="T305"/>
  <c r="U302"/>
  <c r="T302"/>
  <c r="R306"/>
  <c r="Q306"/>
  <c r="R305"/>
  <c r="Q305"/>
  <c r="R302"/>
  <c r="Q302"/>
  <c r="N305"/>
  <c r="N302"/>
  <c r="F383"/>
  <c r="E383"/>
  <c r="F382"/>
  <c r="E382"/>
  <c r="F379"/>
  <c r="E379"/>
  <c r="F376"/>
  <c r="E376"/>
  <c r="F375"/>
  <c r="E375"/>
  <c r="F372"/>
  <c r="E372"/>
  <c r="F369"/>
  <c r="E369"/>
  <c r="F368"/>
  <c r="E368"/>
  <c r="F365"/>
  <c r="E365"/>
  <c r="F362"/>
  <c r="E362"/>
  <c r="F361"/>
  <c r="E361"/>
  <c r="F358"/>
  <c r="E358"/>
  <c r="F355"/>
  <c r="E355"/>
  <c r="F354"/>
  <c r="E354"/>
  <c r="F351"/>
  <c r="E351"/>
  <c r="F334"/>
  <c r="E334"/>
  <c r="F333"/>
  <c r="E333"/>
  <c r="F330"/>
  <c r="E330"/>
  <c r="E327"/>
  <c r="BA368"/>
  <c r="AX368"/>
  <c r="BA365"/>
  <c r="AX365"/>
  <c r="AN361"/>
  <c r="AD361"/>
  <c r="AN358"/>
  <c r="AD358"/>
  <c r="AN344"/>
  <c r="AT386"/>
  <c r="AT428" s="1"/>
  <c r="F404"/>
  <c r="E404"/>
  <c r="F403"/>
  <c r="E403"/>
  <c r="F400"/>
  <c r="E400"/>
  <c r="F411"/>
  <c r="E411"/>
  <c r="F410"/>
  <c r="E410"/>
  <c r="F407"/>
  <c r="E407"/>
  <c r="AS129"/>
  <c r="AS90"/>
  <c r="AS89"/>
  <c r="AS86"/>
  <c r="F281"/>
  <c r="F280"/>
  <c r="F277"/>
  <c r="AX280"/>
  <c r="AX277"/>
  <c r="AN277"/>
  <c r="AX382"/>
  <c r="AX379"/>
  <c r="AN375"/>
  <c r="AN372"/>
  <c r="F253"/>
  <c r="F252"/>
  <c r="F249"/>
  <c r="AN249"/>
  <c r="AN140"/>
  <c r="AN136"/>
  <c r="AN133"/>
  <c r="AN129"/>
  <c r="F83"/>
  <c r="F82"/>
  <c r="F79"/>
  <c r="AN89"/>
  <c r="F104"/>
  <c r="F103"/>
  <c r="F100"/>
  <c r="F97"/>
  <c r="F96"/>
  <c r="F93"/>
  <c r="F90"/>
  <c r="F89"/>
  <c r="F86"/>
  <c r="E104"/>
  <c r="E103"/>
  <c r="E100"/>
  <c r="E97"/>
  <c r="G97" s="1"/>
  <c r="E96"/>
  <c r="E93"/>
  <c r="E90"/>
  <c r="E89"/>
  <c r="E86"/>
  <c r="E82"/>
  <c r="E83"/>
  <c r="E79"/>
  <c r="AN83"/>
  <c r="AN82"/>
  <c r="AD375"/>
  <c r="AD372"/>
  <c r="AH11" i="5"/>
  <c r="AS253" i="13"/>
  <c r="AS249"/>
  <c r="AS136"/>
  <c r="V211"/>
  <c r="S211"/>
  <c r="AS238"/>
  <c r="AS239"/>
  <c r="AS235"/>
  <c r="AS160"/>
  <c r="AS157"/>
  <c r="AI133"/>
  <c r="AI129"/>
  <c r="AD133"/>
  <c r="AD129"/>
  <c r="F133"/>
  <c r="E133"/>
  <c r="E132"/>
  <c r="E129"/>
  <c r="G129" s="1"/>
  <c r="G383"/>
  <c r="G379"/>
  <c r="G368"/>
  <c r="AD147"/>
  <c r="AD146"/>
  <c r="AD143"/>
  <c r="AN368"/>
  <c r="AN365"/>
  <c r="AN76"/>
  <c r="AN75"/>
  <c r="AN72"/>
  <c r="F125"/>
  <c r="F126"/>
  <c r="F122"/>
  <c r="AD140"/>
  <c r="AD136"/>
  <c r="G147"/>
  <c r="G143"/>
  <c r="AN147"/>
  <c r="AN146"/>
  <c r="AN143"/>
  <c r="AI147"/>
  <c r="AI146"/>
  <c r="AI143"/>
  <c r="Y146"/>
  <c r="Y143"/>
  <c r="AE11" i="5"/>
  <c r="AB11"/>
  <c r="Y11"/>
  <c r="V11"/>
  <c r="V133" i="13"/>
  <c r="AD239"/>
  <c r="Y232"/>
  <c r="Y231"/>
  <c r="Y228"/>
  <c r="V210"/>
  <c r="V207"/>
  <c r="V146"/>
  <c r="V143"/>
  <c r="V129"/>
  <c r="Y133"/>
  <c r="Y129"/>
  <c r="AI140"/>
  <c r="Y140"/>
  <c r="V140"/>
  <c r="Y136"/>
  <c r="V136"/>
  <c r="Y76"/>
  <c r="V69"/>
  <c r="V68"/>
  <c r="V65"/>
  <c r="S122"/>
  <c r="S69"/>
  <c r="S65"/>
  <c r="S62"/>
  <c r="S61"/>
  <c r="S58"/>
  <c r="S54"/>
  <c r="S55"/>
  <c r="S51"/>
  <c r="P133"/>
  <c r="P211"/>
  <c r="P210"/>
  <c r="P207"/>
  <c r="P197"/>
  <c r="P196"/>
  <c r="P193"/>
  <c r="P147"/>
  <c r="P146"/>
  <c r="P143"/>
  <c r="P48"/>
  <c r="P47"/>
  <c r="P44"/>
  <c r="F197"/>
  <c r="AB15" i="5"/>
  <c r="Y15"/>
  <c r="V15"/>
  <c r="S15"/>
  <c r="M15"/>
  <c r="J15"/>
  <c r="S11"/>
  <c r="P11"/>
  <c r="M11"/>
  <c r="J11"/>
  <c r="V382" i="13"/>
  <c r="V379"/>
  <c r="S210"/>
  <c r="S207"/>
  <c r="S146"/>
  <c r="S143"/>
  <c r="J140"/>
  <c r="J139"/>
  <c r="J136"/>
  <c r="M197"/>
  <c r="M196"/>
  <c r="M193"/>
  <c r="M190"/>
  <c r="M189"/>
  <c r="M186"/>
  <c r="P140"/>
  <c r="P139"/>
  <c r="P136"/>
  <c r="M140"/>
  <c r="M139"/>
  <c r="M136"/>
  <c r="P129"/>
  <c r="M133"/>
  <c r="M129"/>
  <c r="J133"/>
  <c r="J129"/>
  <c r="P126"/>
  <c r="P125"/>
  <c r="P122"/>
  <c r="M122"/>
  <c r="J126"/>
  <c r="J125"/>
  <c r="J122"/>
  <c r="M48"/>
  <c r="M47"/>
  <c r="M44"/>
  <c r="J40"/>
  <c r="J41"/>
  <c r="J37"/>
  <c r="F30" i="5"/>
  <c r="E30"/>
  <c r="F29"/>
  <c r="E29"/>
  <c r="F27"/>
  <c r="E27"/>
  <c r="F26"/>
  <c r="E26"/>
  <c r="F25"/>
  <c r="E25"/>
  <c r="F24"/>
  <c r="E24"/>
  <c r="F21"/>
  <c r="E21"/>
  <c r="F20"/>
  <c r="E20"/>
  <c r="F19"/>
  <c r="E19"/>
  <c r="F11"/>
  <c r="F12"/>
  <c r="F13"/>
  <c r="F14"/>
  <c r="F15"/>
  <c r="F16"/>
  <c r="F17"/>
  <c r="E11"/>
  <c r="E12"/>
  <c r="E13"/>
  <c r="E14"/>
  <c r="E15"/>
  <c r="E16"/>
  <c r="E17"/>
  <c r="AX457" i="13"/>
  <c r="AR447"/>
  <c r="AR443"/>
  <c r="AO447"/>
  <c r="AO446"/>
  <c r="AO443"/>
  <c r="AM447"/>
  <c r="AM443"/>
  <c r="AJ447"/>
  <c r="AJ446"/>
  <c r="AJ443"/>
  <c r="AH447"/>
  <c r="AH443"/>
  <c r="AE447"/>
  <c r="AE446"/>
  <c r="AE443"/>
  <c r="AC447"/>
  <c r="AC443"/>
  <c r="Z447"/>
  <c r="Z446"/>
  <c r="Z443"/>
  <c r="Y460"/>
  <c r="X447"/>
  <c r="W447"/>
  <c r="X446"/>
  <c r="W446"/>
  <c r="X443"/>
  <c r="W443"/>
  <c r="U447"/>
  <c r="U446"/>
  <c r="U443"/>
  <c r="R447"/>
  <c r="Q447"/>
  <c r="R446"/>
  <c r="Q446"/>
  <c r="R443"/>
  <c r="Q443"/>
  <c r="AJ428"/>
  <c r="Y368"/>
  <c r="Y365"/>
  <c r="AD347"/>
  <c r="AD354"/>
  <c r="AD351"/>
  <c r="O320"/>
  <c r="O313" s="1"/>
  <c r="O306" s="1"/>
  <c r="O319"/>
  <c r="O312" s="1"/>
  <c r="O316"/>
  <c r="O309" s="1"/>
  <c r="L320"/>
  <c r="L313" s="1"/>
  <c r="L306" s="1"/>
  <c r="K320"/>
  <c r="L319"/>
  <c r="L312" s="1"/>
  <c r="L305" s="1"/>
  <c r="K319"/>
  <c r="K312" s="1"/>
  <c r="K305" s="1"/>
  <c r="K446" s="1"/>
  <c r="L316"/>
  <c r="L309" s="1"/>
  <c r="L302" s="1"/>
  <c r="L443" s="1"/>
  <c r="K316"/>
  <c r="I319"/>
  <c r="I312" s="1"/>
  <c r="I305" s="1"/>
  <c r="I320"/>
  <c r="H319"/>
  <c r="H312" s="1"/>
  <c r="H320"/>
  <c r="I316"/>
  <c r="I309" s="1"/>
  <c r="H316"/>
  <c r="F418"/>
  <c r="G418" s="1"/>
  <c r="E418"/>
  <c r="F417"/>
  <c r="F424" s="1"/>
  <c r="E417"/>
  <c r="F414"/>
  <c r="G414" s="1"/>
  <c r="E414"/>
  <c r="F397"/>
  <c r="E397"/>
  <c r="F396"/>
  <c r="E396"/>
  <c r="F393"/>
  <c r="E393"/>
  <c r="AZ288"/>
  <c r="AZ287"/>
  <c r="AZ284"/>
  <c r="AY288"/>
  <c r="AY287"/>
  <c r="AY284"/>
  <c r="AW288"/>
  <c r="AW287"/>
  <c r="AW284"/>
  <c r="AT288"/>
  <c r="AT287"/>
  <c r="AT284"/>
  <c r="AR288"/>
  <c r="AR287"/>
  <c r="AR284"/>
  <c r="AO288"/>
  <c r="AO287"/>
  <c r="AO284"/>
  <c r="AM288"/>
  <c r="AM287"/>
  <c r="AM284"/>
  <c r="AJ288"/>
  <c r="AJ287"/>
  <c r="AJ284"/>
  <c r="AH288"/>
  <c r="AH287"/>
  <c r="AH284"/>
  <c r="AE288"/>
  <c r="AE287"/>
  <c r="AE284"/>
  <c r="AC288"/>
  <c r="AD288" s="1"/>
  <c r="AC287"/>
  <c r="AC284"/>
  <c r="Z288"/>
  <c r="Z287"/>
  <c r="Z284"/>
  <c r="X288"/>
  <c r="W288"/>
  <c r="U288"/>
  <c r="T288"/>
  <c r="R288"/>
  <c r="Q288"/>
  <c r="X287"/>
  <c r="W287"/>
  <c r="U287"/>
  <c r="T287"/>
  <c r="R287"/>
  <c r="Q287"/>
  <c r="X284"/>
  <c r="W284"/>
  <c r="W436" s="1"/>
  <c r="U284"/>
  <c r="T284"/>
  <c r="R284"/>
  <c r="Q284"/>
  <c r="O288"/>
  <c r="N288"/>
  <c r="O287"/>
  <c r="N287"/>
  <c r="O284"/>
  <c r="N284"/>
  <c r="L288"/>
  <c r="K288"/>
  <c r="L287"/>
  <c r="K287"/>
  <c r="L284"/>
  <c r="K284"/>
  <c r="I288"/>
  <c r="H288"/>
  <c r="I287"/>
  <c r="H287"/>
  <c r="I284"/>
  <c r="H284"/>
  <c r="S204"/>
  <c r="S203"/>
  <c r="S200"/>
  <c r="E281"/>
  <c r="E280"/>
  <c r="G280" s="1"/>
  <c r="E277"/>
  <c r="G277" s="1"/>
  <c r="F274"/>
  <c r="E274"/>
  <c r="E273"/>
  <c r="G273" s="1"/>
  <c r="E270"/>
  <c r="F267"/>
  <c r="E267"/>
  <c r="E266"/>
  <c r="G266" s="1"/>
  <c r="E263"/>
  <c r="F260"/>
  <c r="E260"/>
  <c r="F259"/>
  <c r="G259" s="1"/>
  <c r="E259"/>
  <c r="F256"/>
  <c r="E256"/>
  <c r="E253"/>
  <c r="G253" s="1"/>
  <c r="E252"/>
  <c r="G252" s="1"/>
  <c r="E249"/>
  <c r="F246"/>
  <c r="E246"/>
  <c r="F245"/>
  <c r="E245"/>
  <c r="F242"/>
  <c r="E242"/>
  <c r="F239"/>
  <c r="E239"/>
  <c r="F238"/>
  <c r="E238"/>
  <c r="F235"/>
  <c r="G235" s="1"/>
  <c r="E235"/>
  <c r="F232"/>
  <c r="E232"/>
  <c r="G232" s="1"/>
  <c r="E231"/>
  <c r="E228"/>
  <c r="G228" s="1"/>
  <c r="F211"/>
  <c r="E211"/>
  <c r="F210"/>
  <c r="E210"/>
  <c r="F207"/>
  <c r="E207"/>
  <c r="F204"/>
  <c r="E204"/>
  <c r="F203"/>
  <c r="E203"/>
  <c r="F200"/>
  <c r="E200"/>
  <c r="E197"/>
  <c r="G197" s="1"/>
  <c r="G196"/>
  <c r="F190"/>
  <c r="E190"/>
  <c r="F189"/>
  <c r="E189"/>
  <c r="F186"/>
  <c r="E186"/>
  <c r="S140"/>
  <c r="S139"/>
  <c r="S136"/>
  <c r="S133"/>
  <c r="S129"/>
  <c r="BA126"/>
  <c r="BA122"/>
  <c r="AX122"/>
  <c r="AS122"/>
  <c r="AN122"/>
  <c r="AI122"/>
  <c r="AD122"/>
  <c r="Y122"/>
  <c r="V122"/>
  <c r="AZ182"/>
  <c r="AZ181"/>
  <c r="AZ178"/>
  <c r="AT178"/>
  <c r="AR182"/>
  <c r="AQ182"/>
  <c r="AP182"/>
  <c r="AO182"/>
  <c r="AR181"/>
  <c r="AQ181"/>
  <c r="AP181"/>
  <c r="AO181"/>
  <c r="AR178"/>
  <c r="AQ178"/>
  <c r="AP178"/>
  <c r="AO178"/>
  <c r="AM182"/>
  <c r="AL182"/>
  <c r="AK182"/>
  <c r="AJ182"/>
  <c r="AM181"/>
  <c r="AL181"/>
  <c r="AK181"/>
  <c r="AJ181"/>
  <c r="AM178"/>
  <c r="AL178"/>
  <c r="AK178"/>
  <c r="AJ178"/>
  <c r="AH182"/>
  <c r="AG182"/>
  <c r="AF182"/>
  <c r="AE182"/>
  <c r="AH181"/>
  <c r="AG181"/>
  <c r="AF181"/>
  <c r="AE181"/>
  <c r="AH178"/>
  <c r="AG178"/>
  <c r="AF178"/>
  <c r="AE178"/>
  <c r="AA182"/>
  <c r="AB182"/>
  <c r="AC182"/>
  <c r="AA181"/>
  <c r="AB181"/>
  <c r="AC181"/>
  <c r="AA178"/>
  <c r="AB178"/>
  <c r="AC178"/>
  <c r="Z182"/>
  <c r="Z181"/>
  <c r="Z178"/>
  <c r="X182"/>
  <c r="W182"/>
  <c r="X181"/>
  <c r="W181"/>
  <c r="X178"/>
  <c r="W178"/>
  <c r="U182"/>
  <c r="U181"/>
  <c r="U178"/>
  <c r="R182"/>
  <c r="Q182"/>
  <c r="R181"/>
  <c r="Q181"/>
  <c r="R178"/>
  <c r="Q178"/>
  <c r="O182"/>
  <c r="N182"/>
  <c r="O181"/>
  <c r="N181"/>
  <c r="O178"/>
  <c r="N178"/>
  <c r="L182"/>
  <c r="K182"/>
  <c r="L181"/>
  <c r="K181"/>
  <c r="L178"/>
  <c r="K178"/>
  <c r="I182"/>
  <c r="H182"/>
  <c r="I181"/>
  <c r="H181"/>
  <c r="I178"/>
  <c r="H178"/>
  <c r="F161"/>
  <c r="E161"/>
  <c r="F160"/>
  <c r="E160"/>
  <c r="F157"/>
  <c r="E157"/>
  <c r="E126"/>
  <c r="E125"/>
  <c r="E122"/>
  <c r="G122" s="1"/>
  <c r="F119"/>
  <c r="E119"/>
  <c r="F118"/>
  <c r="E118"/>
  <c r="F115"/>
  <c r="E115"/>
  <c r="BA111"/>
  <c r="AZ111"/>
  <c r="AY111"/>
  <c r="AY295" s="1"/>
  <c r="BA110"/>
  <c r="AZ110"/>
  <c r="AY110"/>
  <c r="BA107"/>
  <c r="AZ107"/>
  <c r="AY107"/>
  <c r="AY291" s="1"/>
  <c r="AW111"/>
  <c r="AV111"/>
  <c r="AU111"/>
  <c r="AT111"/>
  <c r="AT440" s="1"/>
  <c r="AW110"/>
  <c r="AV110"/>
  <c r="AU110"/>
  <c r="AT110"/>
  <c r="AW107"/>
  <c r="AV107"/>
  <c r="AU107"/>
  <c r="AT107"/>
  <c r="AT436" s="1"/>
  <c r="AR111"/>
  <c r="AQ111"/>
  <c r="AP111"/>
  <c r="AO111"/>
  <c r="AR110"/>
  <c r="AQ110"/>
  <c r="AP110"/>
  <c r="AO110"/>
  <c r="AR107"/>
  <c r="AQ107"/>
  <c r="AP107"/>
  <c r="AO107"/>
  <c r="AM111"/>
  <c r="AL111"/>
  <c r="AK111"/>
  <c r="AJ111"/>
  <c r="AJ440" s="1"/>
  <c r="AM110"/>
  <c r="AL110"/>
  <c r="AK110"/>
  <c r="AJ110"/>
  <c r="AJ439" s="1"/>
  <c r="AM107"/>
  <c r="AL107"/>
  <c r="AK107"/>
  <c r="AJ107"/>
  <c r="AH111"/>
  <c r="AG111"/>
  <c r="AF111"/>
  <c r="AE111"/>
  <c r="AH110"/>
  <c r="AG110"/>
  <c r="AF110"/>
  <c r="AE110"/>
  <c r="AE439" s="1"/>
  <c r="AH107"/>
  <c r="AG107"/>
  <c r="AF107"/>
  <c r="AE107"/>
  <c r="AE436" s="1"/>
  <c r="AA111"/>
  <c r="AB111"/>
  <c r="AC111"/>
  <c r="AA110"/>
  <c r="AB110"/>
  <c r="AC110"/>
  <c r="AA107"/>
  <c r="AB107"/>
  <c r="AC107"/>
  <c r="Z111"/>
  <c r="Z295" s="1"/>
  <c r="Z110"/>
  <c r="Z107"/>
  <c r="X111"/>
  <c r="W111"/>
  <c r="W440" s="1"/>
  <c r="U111"/>
  <c r="U440" s="1"/>
  <c r="T111"/>
  <c r="T440" s="1"/>
  <c r="R111"/>
  <c r="Q111"/>
  <c r="Q295" s="1"/>
  <c r="U110"/>
  <c r="T110"/>
  <c r="T439" s="1"/>
  <c r="R110"/>
  <c r="Q110"/>
  <c r="U107"/>
  <c r="T107"/>
  <c r="R107"/>
  <c r="R436" s="1"/>
  <c r="Q107"/>
  <c r="Q436" s="1"/>
  <c r="O111"/>
  <c r="O440" s="1"/>
  <c r="N111"/>
  <c r="O110"/>
  <c r="O439" s="1"/>
  <c r="N110"/>
  <c r="N439" s="1"/>
  <c r="O107"/>
  <c r="N107"/>
  <c r="N436" s="1"/>
  <c r="L111"/>
  <c r="K111"/>
  <c r="L110"/>
  <c r="K110"/>
  <c r="L107"/>
  <c r="K107"/>
  <c r="K436" s="1"/>
  <c r="I111"/>
  <c r="H111"/>
  <c r="I110"/>
  <c r="H110"/>
  <c r="J110" s="1"/>
  <c r="I107"/>
  <c r="H107"/>
  <c r="G89"/>
  <c r="G79"/>
  <c r="G75"/>
  <c r="F69"/>
  <c r="E69"/>
  <c r="F68"/>
  <c r="E68"/>
  <c r="F65"/>
  <c r="E65"/>
  <c r="F62"/>
  <c r="E62"/>
  <c r="F61"/>
  <c r="E61"/>
  <c r="G61" s="1"/>
  <c r="F58"/>
  <c r="E58"/>
  <c r="F55"/>
  <c r="E55"/>
  <c r="F54"/>
  <c r="E54"/>
  <c r="F51"/>
  <c r="E51"/>
  <c r="F48"/>
  <c r="E48"/>
  <c r="F47"/>
  <c r="E47"/>
  <c r="F44"/>
  <c r="E44"/>
  <c r="F40"/>
  <c r="F41"/>
  <c r="E40"/>
  <c r="E41"/>
  <c r="F37"/>
  <c r="E37"/>
  <c r="AX104"/>
  <c r="AX100"/>
  <c r="AX96"/>
  <c r="AX97"/>
  <c r="AX93"/>
  <c r="AN90"/>
  <c r="AN86"/>
  <c r="AN79"/>
  <c r="H25" i="3"/>
  <c r="E25"/>
  <c r="D23"/>
  <c r="K8" i="2"/>
  <c r="Z8"/>
  <c r="Y9"/>
  <c r="B24" i="8"/>
  <c r="D23"/>
  <c r="C22"/>
  <c r="D22" s="1"/>
  <c r="D21"/>
  <c r="D20"/>
  <c r="D18"/>
  <c r="C17"/>
  <c r="D17" s="1"/>
  <c r="D16"/>
  <c r="D15"/>
  <c r="D13"/>
  <c r="D12"/>
  <c r="C11" s="1"/>
  <c r="D11" s="1"/>
  <c r="D10"/>
  <c r="D9"/>
  <c r="C8" s="1"/>
  <c r="D8" s="1"/>
  <c r="D7"/>
  <c r="D6"/>
  <c r="C5" s="1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V288" i="13"/>
  <c r="P461"/>
  <c r="V461"/>
  <c r="AD464"/>
  <c r="AI454"/>
  <c r="AS450"/>
  <c r="AS460"/>
  <c r="AS468"/>
  <c r="AX450"/>
  <c r="AX460"/>
  <c r="AX468"/>
  <c r="G83"/>
  <c r="G103"/>
  <c r="G334"/>
  <c r="G372"/>
  <c r="AD457"/>
  <c r="AD461"/>
  <c r="AD467"/>
  <c r="AI443"/>
  <c r="AI447"/>
  <c r="AI453"/>
  <c r="AI457"/>
  <c r="AI461"/>
  <c r="AN443"/>
  <c r="AN447"/>
  <c r="AN457"/>
  <c r="AN461"/>
  <c r="AS447"/>
  <c r="AS453"/>
  <c r="AS457"/>
  <c r="AS461"/>
  <c r="AS467"/>
  <c r="AX461"/>
  <c r="AX467"/>
  <c r="BA457"/>
  <c r="BA461"/>
  <c r="I436"/>
  <c r="G376"/>
  <c r="M457"/>
  <c r="S460"/>
  <c r="V460"/>
  <c r="Y447"/>
  <c r="Y461"/>
  <c r="J461"/>
  <c r="N440"/>
  <c r="Y457"/>
  <c r="AD450"/>
  <c r="AD453"/>
  <c r="N446"/>
  <c r="AD443"/>
  <c r="S446"/>
  <c r="Y110"/>
  <c r="Y107"/>
  <c r="G140"/>
  <c r="G136"/>
  <c r="I440"/>
  <c r="G354"/>
  <c r="G139"/>
  <c r="C14" i="8"/>
  <c r="D14" s="1"/>
  <c r="C19"/>
  <c r="D19"/>
  <c r="AJ431" i="13"/>
  <c r="AS443"/>
  <c r="V443"/>
  <c r="G146"/>
  <c r="G126"/>
  <c r="S447"/>
  <c r="G133"/>
  <c r="G100"/>
  <c r="P316"/>
  <c r="K309"/>
  <c r="K302" s="1"/>
  <c r="K313"/>
  <c r="K306" s="1"/>
  <c r="K447" s="1"/>
  <c r="F320"/>
  <c r="I313"/>
  <c r="E319"/>
  <c r="H313"/>
  <c r="H306" s="1"/>
  <c r="H390" s="1"/>
  <c r="H432" s="1"/>
  <c r="H309"/>
  <c r="H302" s="1"/>
  <c r="E316"/>
  <c r="BA443"/>
  <c r="V446"/>
  <c r="V447"/>
  <c r="G270"/>
  <c r="V457"/>
  <c r="Y443"/>
  <c r="AD454"/>
  <c r="AD460"/>
  <c r="AD468"/>
  <c r="AI450"/>
  <c r="AI460"/>
  <c r="AN460"/>
  <c r="AS454"/>
  <c r="AS464"/>
  <c r="AX454"/>
  <c r="AX464"/>
  <c r="G93"/>
  <c r="G351"/>
  <c r="P319"/>
  <c r="J460"/>
  <c r="R439"/>
  <c r="G72"/>
  <c r="L436"/>
  <c r="AM440"/>
  <c r="AW440"/>
  <c r="S288"/>
  <c r="G396"/>
  <c r="G330"/>
  <c r="J457"/>
  <c r="Y446"/>
  <c r="G82"/>
  <c r="T295"/>
  <c r="AT295"/>
  <c r="G157"/>
  <c r="G40"/>
  <c r="G76"/>
  <c r="G238"/>
  <c r="K440"/>
  <c r="AH439"/>
  <c r="AW439"/>
  <c r="V181"/>
  <c r="AJ436"/>
  <c r="G231"/>
  <c r="G263"/>
  <c r="P288"/>
  <c r="AI288"/>
  <c r="G358"/>
  <c r="G90"/>
  <c r="AM439"/>
  <c r="S110"/>
  <c r="AM291"/>
  <c r="G193"/>
  <c r="K439"/>
  <c r="AZ295"/>
  <c r="N443"/>
  <c r="G355"/>
  <c r="G362"/>
  <c r="I306"/>
  <c r="I390" s="1"/>
  <c r="G361"/>
  <c r="AE440" l="1"/>
  <c r="AX288"/>
  <c r="AT439"/>
  <c r="AX439" s="1"/>
  <c r="AO439"/>
  <c r="AD302"/>
  <c r="E111"/>
  <c r="Z291"/>
  <c r="AJ291"/>
  <c r="AJ10" s="1"/>
  <c r="AO295"/>
  <c r="G242"/>
  <c r="AN284"/>
  <c r="AS288"/>
  <c r="BA288"/>
  <c r="AN302"/>
  <c r="G267"/>
  <c r="J284"/>
  <c r="AD287"/>
  <c r="AN287"/>
  <c r="AX287"/>
  <c r="G48"/>
  <c r="G62"/>
  <c r="G68"/>
  <c r="M111"/>
  <c r="G393"/>
  <c r="G397"/>
  <c r="E457"/>
  <c r="G333"/>
  <c r="E347"/>
  <c r="Y306"/>
  <c r="AI305"/>
  <c r="AS305"/>
  <c r="G245"/>
  <c r="G382"/>
  <c r="Y305"/>
  <c r="E461"/>
  <c r="W294"/>
  <c r="Y287"/>
  <c r="G207"/>
  <c r="T436"/>
  <c r="E284"/>
  <c r="U291"/>
  <c r="V110"/>
  <c r="Q294"/>
  <c r="S107"/>
  <c r="F110"/>
  <c r="P111"/>
  <c r="AT294"/>
  <c r="I439"/>
  <c r="F344"/>
  <c r="G365"/>
  <c r="G369"/>
  <c r="G375"/>
  <c r="S306"/>
  <c r="V305"/>
  <c r="Y302"/>
  <c r="F461"/>
  <c r="P344"/>
  <c r="O457"/>
  <c r="F457" s="1"/>
  <c r="E460"/>
  <c r="G460" s="1"/>
  <c r="G37"/>
  <c r="G69"/>
  <c r="Y111"/>
  <c r="G115"/>
  <c r="G119"/>
  <c r="G161"/>
  <c r="K295"/>
  <c r="W295"/>
  <c r="AC294"/>
  <c r="G19" i="5"/>
  <c r="AR291" i="13"/>
  <c r="L439"/>
  <c r="M439" s="1"/>
  <c r="AH436"/>
  <c r="AX302"/>
  <c r="AT443"/>
  <c r="AX443" s="1"/>
  <c r="AT390"/>
  <c r="AT432" s="1"/>
  <c r="AT447"/>
  <c r="AX447" s="1"/>
  <c r="AY390"/>
  <c r="AY432" s="1"/>
  <c r="AY447"/>
  <c r="G160"/>
  <c r="AI178"/>
  <c r="AJ294"/>
  <c r="AJ13" s="1"/>
  <c r="AR439"/>
  <c r="AS439" s="1"/>
  <c r="G411"/>
  <c r="G65"/>
  <c r="S436"/>
  <c r="S443"/>
  <c r="Q291"/>
  <c r="G54"/>
  <c r="G13" i="5"/>
  <c r="P178" i="13"/>
  <c r="P287"/>
  <c r="G47"/>
  <c r="G44"/>
  <c r="P107"/>
  <c r="S178"/>
  <c r="H291"/>
  <c r="H294"/>
  <c r="H295"/>
  <c r="H14" s="1"/>
  <c r="V348"/>
  <c r="S464"/>
  <c r="S468"/>
  <c r="BA464"/>
  <c r="BA468"/>
  <c r="Y464"/>
  <c r="AD326"/>
  <c r="BA305"/>
  <c r="G27" i="5"/>
  <c r="G26"/>
  <c r="G25"/>
  <c r="G24"/>
  <c r="G21"/>
  <c r="G20"/>
  <c r="G16"/>
  <c r="G15"/>
  <c r="G14"/>
  <c r="G12"/>
  <c r="AN288" i="13"/>
  <c r="AI287"/>
  <c r="BA284"/>
  <c r="AX284"/>
  <c r="AO436"/>
  <c r="E287"/>
  <c r="G249"/>
  <c r="AS287"/>
  <c r="AS284"/>
  <c r="AD284"/>
  <c r="W291"/>
  <c r="Y284"/>
  <c r="V287"/>
  <c r="V284"/>
  <c r="G203"/>
  <c r="M284"/>
  <c r="F284"/>
  <c r="M436"/>
  <c r="M178"/>
  <c r="M181"/>
  <c r="P181"/>
  <c r="S182"/>
  <c r="V182"/>
  <c r="Y182"/>
  <c r="AD178"/>
  <c r="AI181"/>
  <c r="BA181"/>
  <c r="I295"/>
  <c r="X295"/>
  <c r="AH295"/>
  <c r="AX446"/>
  <c r="Y468"/>
  <c r="W439"/>
  <c r="F287"/>
  <c r="J107"/>
  <c r="AC436"/>
  <c r="Q439"/>
  <c r="S439" s="1"/>
  <c r="O291"/>
  <c r="F111"/>
  <c r="X291"/>
  <c r="AO440"/>
  <c r="H440"/>
  <c r="J440" s="1"/>
  <c r="AZ291"/>
  <c r="BA291" s="1"/>
  <c r="N294"/>
  <c r="AY440"/>
  <c r="Z440"/>
  <c r="Q440"/>
  <c r="H439"/>
  <c r="AR440"/>
  <c r="AS440" s="1"/>
  <c r="AC440"/>
  <c r="AD440" s="1"/>
  <c r="U436"/>
  <c r="O436"/>
  <c r="P436" s="1"/>
  <c r="V111"/>
  <c r="X436"/>
  <c r="Y436" s="1"/>
  <c r="R294"/>
  <c r="U294"/>
  <c r="AD447"/>
  <c r="BA460"/>
  <c r="AD344"/>
  <c r="N313"/>
  <c r="P313" s="1"/>
  <c r="E320"/>
  <c r="G320" s="1"/>
  <c r="P320"/>
  <c r="J306"/>
  <c r="E309"/>
  <c r="E302" s="1"/>
  <c r="AO291"/>
  <c r="E107"/>
  <c r="AT291"/>
  <c r="AT10" s="1"/>
  <c r="S111"/>
  <c r="M110"/>
  <c r="V107"/>
  <c r="R291"/>
  <c r="AE291"/>
  <c r="AE295"/>
  <c r="G186"/>
  <c r="J111"/>
  <c r="Y178"/>
  <c r="P440"/>
  <c r="L294"/>
  <c r="G417"/>
  <c r="F316"/>
  <c r="G316" s="1"/>
  <c r="F319"/>
  <c r="G319" s="1"/>
  <c r="G281"/>
  <c r="S287"/>
  <c r="M461"/>
  <c r="P460"/>
  <c r="S457"/>
  <c r="AC446"/>
  <c r="AD446" s="1"/>
  <c r="AH446"/>
  <c r="AI446" s="1"/>
  <c r="AM446"/>
  <c r="AN446" s="1"/>
  <c r="AR446"/>
  <c r="AS446" s="1"/>
  <c r="BA446"/>
  <c r="G407"/>
  <c r="G403"/>
  <c r="J348"/>
  <c r="M347"/>
  <c r="S344"/>
  <c r="M450"/>
  <c r="M454"/>
  <c r="P450"/>
  <c r="P454"/>
  <c r="S453"/>
  <c r="V450"/>
  <c r="V454"/>
  <c r="S181"/>
  <c r="M182"/>
  <c r="J178"/>
  <c r="J181"/>
  <c r="J182"/>
  <c r="O294"/>
  <c r="O295"/>
  <c r="P182"/>
  <c r="G118"/>
  <c r="E110"/>
  <c r="G110" s="1"/>
  <c r="AD110"/>
  <c r="G58"/>
  <c r="G51"/>
  <c r="M107"/>
  <c r="X294"/>
  <c r="R440"/>
  <c r="U295"/>
  <c r="X440"/>
  <c r="Y440" s="1"/>
  <c r="Z294"/>
  <c r="AD294" s="1"/>
  <c r="AH291"/>
  <c r="AH440"/>
  <c r="AR436"/>
  <c r="AS436" s="1"/>
  <c r="AW295"/>
  <c r="AX295" s="1"/>
  <c r="G96"/>
  <c r="G410"/>
  <c r="G400"/>
  <c r="G404"/>
  <c r="V302"/>
  <c r="S348"/>
  <c r="BA453"/>
  <c r="AN454"/>
  <c r="J467"/>
  <c r="M467"/>
  <c r="S467"/>
  <c r="G41"/>
  <c r="V440"/>
  <c r="AI436"/>
  <c r="AN440"/>
  <c r="K291"/>
  <c r="K294"/>
  <c r="N291"/>
  <c r="P291" s="1"/>
  <c r="T291"/>
  <c r="V291" s="1"/>
  <c r="AD181"/>
  <c r="AN178"/>
  <c r="BA178"/>
  <c r="BA182"/>
  <c r="G189"/>
  <c r="E288"/>
  <c r="G200"/>
  <c r="G204"/>
  <c r="G210"/>
  <c r="G211"/>
  <c r="G239"/>
  <c r="G246"/>
  <c r="G256"/>
  <c r="G260"/>
  <c r="G274"/>
  <c r="I291"/>
  <c r="I294"/>
  <c r="J288"/>
  <c r="M287"/>
  <c r="M288"/>
  <c r="P284"/>
  <c r="S284"/>
  <c r="AS326"/>
  <c r="Y347"/>
  <c r="H386"/>
  <c r="H428" s="1"/>
  <c r="H443"/>
  <c r="F309"/>
  <c r="I302"/>
  <c r="I386" s="1"/>
  <c r="H305"/>
  <c r="H446" s="1"/>
  <c r="E446" s="1"/>
  <c r="E312"/>
  <c r="E305" s="1"/>
  <c r="I446"/>
  <c r="AY14"/>
  <c r="BA295"/>
  <c r="O302"/>
  <c r="O386" s="1"/>
  <c r="P309"/>
  <c r="AH294"/>
  <c r="AI110"/>
  <c r="AW294"/>
  <c r="AX110"/>
  <c r="AS347"/>
  <c r="AO389"/>
  <c r="AO431" s="1"/>
  <c r="AN291"/>
  <c r="E181"/>
  <c r="AE294"/>
  <c r="H447"/>
  <c r="F313"/>
  <c r="F306" s="1"/>
  <c r="AJ295"/>
  <c r="F288"/>
  <c r="J287"/>
  <c r="AZ440"/>
  <c r="R295"/>
  <c r="S295" s="1"/>
  <c r="AI284"/>
  <c r="AR295"/>
  <c r="AM436"/>
  <c r="AN436" s="1"/>
  <c r="AC439"/>
  <c r="Y288"/>
  <c r="V178"/>
  <c r="P110"/>
  <c r="AW291"/>
  <c r="L291"/>
  <c r="Y181"/>
  <c r="T294"/>
  <c r="P439"/>
  <c r="AY436"/>
  <c r="Z436"/>
  <c r="AD436" s="1"/>
  <c r="H436"/>
  <c r="J436" s="1"/>
  <c r="L295"/>
  <c r="N295"/>
  <c r="AZ436"/>
  <c r="AW436"/>
  <c r="AX436" s="1"/>
  <c r="L440"/>
  <c r="M440" s="1"/>
  <c r="G190"/>
  <c r="G55"/>
  <c r="Z439"/>
  <c r="AD107"/>
  <c r="AD111"/>
  <c r="AI107"/>
  <c r="AI111"/>
  <c r="AN107"/>
  <c r="AN110"/>
  <c r="AN111"/>
  <c r="AS107"/>
  <c r="AS110"/>
  <c r="AS111"/>
  <c r="AX107"/>
  <c r="AX111"/>
  <c r="E182"/>
  <c r="AC295"/>
  <c r="AD295" s="1"/>
  <c r="AI182"/>
  <c r="AM294"/>
  <c r="AM295"/>
  <c r="AS178"/>
  <c r="AS181"/>
  <c r="AS182"/>
  <c r="AX178"/>
  <c r="AX181"/>
  <c r="AX182"/>
  <c r="BA287"/>
  <c r="AN347"/>
  <c r="AM386"/>
  <c r="AM428" s="1"/>
  <c r="J453"/>
  <c r="M453"/>
  <c r="M464"/>
  <c r="M468"/>
  <c r="P464"/>
  <c r="P468"/>
  <c r="V467"/>
  <c r="BA467"/>
  <c r="G125"/>
  <c r="S302"/>
  <c r="S305"/>
  <c r="P326"/>
  <c r="P327"/>
  <c r="S326"/>
  <c r="V326"/>
  <c r="Z389"/>
  <c r="Z431" s="1"/>
  <c r="Z13" s="1"/>
  <c r="J344"/>
  <c r="P348"/>
  <c r="S347"/>
  <c r="V344"/>
  <c r="AO386"/>
  <c r="AO428" s="1"/>
  <c r="AW389"/>
  <c r="AW431" s="1"/>
  <c r="X439"/>
  <c r="AZ294"/>
  <c r="AZ439"/>
  <c r="G29" i="5"/>
  <c r="G30"/>
  <c r="G17"/>
  <c r="G10"/>
  <c r="F182" i="13"/>
  <c r="F181"/>
  <c r="G104"/>
  <c r="AY294"/>
  <c r="AY439"/>
  <c r="E178"/>
  <c r="AD182"/>
  <c r="AN182"/>
  <c r="AR294"/>
  <c r="G11" i="5"/>
  <c r="AN181" i="13"/>
  <c r="G86"/>
  <c r="AX440"/>
  <c r="AO294"/>
  <c r="AN439"/>
  <c r="J439"/>
  <c r="G132"/>
  <c r="AI439"/>
  <c r="F178"/>
  <c r="F107"/>
  <c r="AC291"/>
  <c r="K443"/>
  <c r="M443" s="1"/>
  <c r="M302"/>
  <c r="N306"/>
  <c r="N447" s="1"/>
  <c r="E313"/>
  <c r="L447"/>
  <c r="M447" s="1"/>
  <c r="M306"/>
  <c r="C24" i="8"/>
  <c r="D5"/>
  <c r="D24" s="1"/>
  <c r="M305" i="13"/>
  <c r="L446"/>
  <c r="M446" s="1"/>
  <c r="O447"/>
  <c r="U439"/>
  <c r="V439" s="1"/>
  <c r="M460"/>
  <c r="P457"/>
  <c r="F421"/>
  <c r="F425"/>
  <c r="V306"/>
  <c r="AD306"/>
  <c r="AI302"/>
  <c r="AI306"/>
  <c r="AN306"/>
  <c r="AS302"/>
  <c r="AX305"/>
  <c r="BA302"/>
  <c r="J327"/>
  <c r="N386"/>
  <c r="N428" s="1"/>
  <c r="W389"/>
  <c r="W431" s="1"/>
  <c r="AJ390"/>
  <c r="AJ432" s="1"/>
  <c r="BA326"/>
  <c r="I389"/>
  <c r="K386"/>
  <c r="K428" s="1"/>
  <c r="K10" s="1"/>
  <c r="L390"/>
  <c r="L432" s="1"/>
  <c r="N389"/>
  <c r="N431" s="1"/>
  <c r="T386"/>
  <c r="T428" s="1"/>
  <c r="U389"/>
  <c r="U431" s="1"/>
  <c r="W386"/>
  <c r="W428" s="1"/>
  <c r="X390"/>
  <c r="X432" s="1"/>
  <c r="Z390"/>
  <c r="Z432" s="1"/>
  <c r="Z14" s="1"/>
  <c r="AC389"/>
  <c r="AE386"/>
  <c r="AE428" s="1"/>
  <c r="AE390"/>
  <c r="AE432" s="1"/>
  <c r="AE14" s="1"/>
  <c r="AH389"/>
  <c r="AH431" s="1"/>
  <c r="AM390"/>
  <c r="AM432" s="1"/>
  <c r="AR386"/>
  <c r="AR428" s="1"/>
  <c r="AR390"/>
  <c r="AR432" s="1"/>
  <c r="AT389"/>
  <c r="AX389" s="1"/>
  <c r="AW386"/>
  <c r="AW428" s="1"/>
  <c r="AW390"/>
  <c r="AX390" s="1"/>
  <c r="AY389"/>
  <c r="AY431" s="1"/>
  <c r="BA344"/>
  <c r="BA348"/>
  <c r="N13"/>
  <c r="S461"/>
  <c r="E424"/>
  <c r="G424" s="1"/>
  <c r="E344"/>
  <c r="AO14"/>
  <c r="AT14"/>
  <c r="G323"/>
  <c r="K389"/>
  <c r="K431" s="1"/>
  <c r="K13" s="1"/>
  <c r="P323"/>
  <c r="N390"/>
  <c r="N432" s="1"/>
  <c r="N14" s="1"/>
  <c r="S323"/>
  <c r="Q389"/>
  <c r="Q431" s="1"/>
  <c r="Q13" s="1"/>
  <c r="S327"/>
  <c r="U386"/>
  <c r="U428" s="1"/>
  <c r="U390"/>
  <c r="U432" s="1"/>
  <c r="Y326"/>
  <c r="AD323"/>
  <c r="AD327"/>
  <c r="AN323"/>
  <c r="AN327"/>
  <c r="AS323"/>
  <c r="AS327"/>
  <c r="AX326"/>
  <c r="AX323"/>
  <c r="AX327"/>
  <c r="BA323"/>
  <c r="BA327"/>
  <c r="H389"/>
  <c r="H431" s="1"/>
  <c r="H13" s="1"/>
  <c r="L386"/>
  <c r="L428" s="1"/>
  <c r="K390"/>
  <c r="K432" s="1"/>
  <c r="K14" s="1"/>
  <c r="R386"/>
  <c r="R428" s="1"/>
  <c r="R390"/>
  <c r="R432" s="1"/>
  <c r="T389"/>
  <c r="T431" s="1"/>
  <c r="T390"/>
  <c r="T432" s="1"/>
  <c r="T14" s="1"/>
  <c r="X386"/>
  <c r="W390"/>
  <c r="W432" s="1"/>
  <c r="W14" s="1"/>
  <c r="Y14" s="1"/>
  <c r="Z386"/>
  <c r="Z428" s="1"/>
  <c r="Z10" s="1"/>
  <c r="AC386"/>
  <c r="AC428" s="1"/>
  <c r="AC390"/>
  <c r="AE389"/>
  <c r="AE431" s="1"/>
  <c r="AI344"/>
  <c r="AI348"/>
  <c r="AY386"/>
  <c r="AY428" s="1"/>
  <c r="AY10" s="1"/>
  <c r="AZ389"/>
  <c r="AZ431" s="1"/>
  <c r="BA347"/>
  <c r="J450"/>
  <c r="J454"/>
  <c r="P453"/>
  <c r="S450"/>
  <c r="S454"/>
  <c r="V453"/>
  <c r="BA450"/>
  <c r="BA454"/>
  <c r="AN450"/>
  <c r="AN453"/>
  <c r="J464"/>
  <c r="J468"/>
  <c r="P467"/>
  <c r="V464"/>
  <c r="V468"/>
  <c r="Y467"/>
  <c r="I431"/>
  <c r="G468"/>
  <c r="J390"/>
  <c r="I432"/>
  <c r="H10"/>
  <c r="O305"/>
  <c r="O389" s="1"/>
  <c r="P312"/>
  <c r="F312"/>
  <c r="AM431"/>
  <c r="AN389"/>
  <c r="E389"/>
  <c r="E431" s="1"/>
  <c r="G326"/>
  <c r="I447"/>
  <c r="V295"/>
  <c r="E421"/>
  <c r="E425"/>
  <c r="F348"/>
  <c r="AN305"/>
  <c r="AS306"/>
  <c r="AX306"/>
  <c r="BA306"/>
  <c r="J326"/>
  <c r="F327"/>
  <c r="G327" s="1"/>
  <c r="AI347"/>
  <c r="AN348"/>
  <c r="AX348"/>
  <c r="L389"/>
  <c r="O390"/>
  <c r="Q386"/>
  <c r="Q428" s="1"/>
  <c r="Q10" s="1"/>
  <c r="R389"/>
  <c r="Q390"/>
  <c r="Q432" s="1"/>
  <c r="Q14" s="1"/>
  <c r="X389"/>
  <c r="AZ386"/>
  <c r="AZ390"/>
  <c r="AR389"/>
  <c r="AH386"/>
  <c r="AH390"/>
  <c r="G450"/>
  <c r="G453"/>
  <c r="AX347"/>
  <c r="F347"/>
  <c r="G464"/>
  <c r="G467"/>
  <c r="E348"/>
  <c r="J347"/>
  <c r="M344"/>
  <c r="M348"/>
  <c r="P347"/>
  <c r="V347"/>
  <c r="Y344"/>
  <c r="Y348"/>
  <c r="AX344"/>
  <c r="AS344"/>
  <c r="AS348"/>
  <c r="G111" l="1"/>
  <c r="AR10"/>
  <c r="AS291"/>
  <c r="AI440"/>
  <c r="W10"/>
  <c r="AE13"/>
  <c r="AD291"/>
  <c r="AN294"/>
  <c r="AS295"/>
  <c r="AE10"/>
  <c r="Y294"/>
  <c r="W13"/>
  <c r="G425"/>
  <c r="AS390"/>
  <c r="S440"/>
  <c r="AD390"/>
  <c r="Y386"/>
  <c r="AN386"/>
  <c r="AO13"/>
  <c r="F440"/>
  <c r="AT431"/>
  <c r="AX431" s="1"/>
  <c r="J446"/>
  <c r="AC432"/>
  <c r="AN295"/>
  <c r="P295"/>
  <c r="E443"/>
  <c r="AI295"/>
  <c r="G457"/>
  <c r="V431"/>
  <c r="E440"/>
  <c r="G461"/>
  <c r="X428"/>
  <c r="X10" s="1"/>
  <c r="AW432"/>
  <c r="AW14" s="1"/>
  <c r="AX14" s="1"/>
  <c r="AS386"/>
  <c r="J389"/>
  <c r="F447"/>
  <c r="Y390"/>
  <c r="M386"/>
  <c r="F295"/>
  <c r="M295"/>
  <c r="AX291"/>
  <c r="J294"/>
  <c r="Y295"/>
  <c r="AN390"/>
  <c r="AX294"/>
  <c r="AI389"/>
  <c r="T13"/>
  <c r="G287"/>
  <c r="F294"/>
  <c r="G284"/>
  <c r="AI291"/>
  <c r="E295"/>
  <c r="V436"/>
  <c r="AY13"/>
  <c r="BA447"/>
  <c r="E447"/>
  <c r="G447" s="1"/>
  <c r="V294"/>
  <c r="Y291"/>
  <c r="S294"/>
  <c r="T10"/>
  <c r="Y439"/>
  <c r="G107"/>
  <c r="E291"/>
  <c r="V386"/>
  <c r="AX386"/>
  <c r="BA294"/>
  <c r="J295"/>
  <c r="F436"/>
  <c r="J291"/>
  <c r="S291"/>
  <c r="BA436"/>
  <c r="P294"/>
  <c r="E439"/>
  <c r="BA440"/>
  <c r="AO10"/>
  <c r="E294"/>
  <c r="E13" s="1"/>
  <c r="AD386"/>
  <c r="AH13"/>
  <c r="Y432"/>
  <c r="AD439"/>
  <c r="AJ14"/>
  <c r="V390"/>
  <c r="AS428"/>
  <c r="AI431"/>
  <c r="M390"/>
  <c r="E386"/>
  <c r="E428" s="1"/>
  <c r="N10"/>
  <c r="P447"/>
  <c r="AW13"/>
  <c r="BA439"/>
  <c r="G288"/>
  <c r="M294"/>
  <c r="G182"/>
  <c r="M291"/>
  <c r="G181"/>
  <c r="E436"/>
  <c r="J305"/>
  <c r="F302"/>
  <c r="G309"/>
  <c r="AI294"/>
  <c r="P302"/>
  <c r="O443"/>
  <c r="P443" s="1"/>
  <c r="I443"/>
  <c r="J302"/>
  <c r="F439"/>
  <c r="AS294"/>
  <c r="BA389"/>
  <c r="F291"/>
  <c r="G344"/>
  <c r="G178"/>
  <c r="AN428"/>
  <c r="AM10"/>
  <c r="AN10" s="1"/>
  <c r="G313"/>
  <c r="E306"/>
  <c r="G306" s="1"/>
  <c r="U13"/>
  <c r="V389"/>
  <c r="P306"/>
  <c r="AD389"/>
  <c r="AC431"/>
  <c r="G347"/>
  <c r="AH428"/>
  <c r="AI386"/>
  <c r="BA390"/>
  <c r="AZ432"/>
  <c r="Y389"/>
  <c r="X431"/>
  <c r="S389"/>
  <c r="R431"/>
  <c r="P390"/>
  <c r="O432"/>
  <c r="M389"/>
  <c r="L431"/>
  <c r="P389"/>
  <c r="O431"/>
  <c r="BA431"/>
  <c r="AZ13"/>
  <c r="AD428"/>
  <c r="AC10"/>
  <c r="AD10" s="1"/>
  <c r="Y428"/>
  <c r="S432"/>
  <c r="R14"/>
  <c r="S14" s="1"/>
  <c r="S428"/>
  <c r="R10"/>
  <c r="S10" s="1"/>
  <c r="V432"/>
  <c r="U14"/>
  <c r="V14" s="1"/>
  <c r="F305"/>
  <c r="G305" s="1"/>
  <c r="G312"/>
  <c r="P305"/>
  <c r="O446"/>
  <c r="F446" s="1"/>
  <c r="AX432"/>
  <c r="AW10"/>
  <c r="AX10" s="1"/>
  <c r="AX428"/>
  <c r="AS432"/>
  <c r="AR14"/>
  <c r="AS14" s="1"/>
  <c r="L14"/>
  <c r="M14" s="1"/>
  <c r="M432"/>
  <c r="G454"/>
  <c r="G421"/>
  <c r="AI390"/>
  <c r="AH432"/>
  <c r="AR431"/>
  <c r="AS389"/>
  <c r="BA386"/>
  <c r="AZ428"/>
  <c r="P386"/>
  <c r="O428"/>
  <c r="J386"/>
  <c r="I428"/>
  <c r="F390"/>
  <c r="G348"/>
  <c r="J447"/>
  <c r="AD432"/>
  <c r="AC14"/>
  <c r="AD14" s="1"/>
  <c r="L10"/>
  <c r="M10" s="1"/>
  <c r="M428"/>
  <c r="V428"/>
  <c r="U10"/>
  <c r="AN431"/>
  <c r="AM13"/>
  <c r="AN13" s="1"/>
  <c r="I14"/>
  <c r="J14" s="1"/>
  <c r="J432"/>
  <c r="AN432"/>
  <c r="AM14"/>
  <c r="I13"/>
  <c r="J13" s="1"/>
  <c r="J431"/>
  <c r="S390"/>
  <c r="S386"/>
  <c r="AS10" l="1"/>
  <c r="AI13"/>
  <c r="Y10"/>
  <c r="AN14"/>
  <c r="G440"/>
  <c r="AT13"/>
  <c r="AX13" s="1"/>
  <c r="G295"/>
  <c r="V13"/>
  <c r="BA13"/>
  <c r="V10"/>
  <c r="E10"/>
  <c r="G291"/>
  <c r="G436"/>
  <c r="J443"/>
  <c r="F443"/>
  <c r="G439"/>
  <c r="G294"/>
  <c r="E449"/>
  <c r="F386"/>
  <c r="G302"/>
  <c r="F448"/>
  <c r="E390"/>
  <c r="E432" s="1"/>
  <c r="E14" s="1"/>
  <c r="AD431"/>
  <c r="AC13"/>
  <c r="AD13" s="1"/>
  <c r="F432"/>
  <c r="AS431"/>
  <c r="AR13"/>
  <c r="AS13" s="1"/>
  <c r="AH10"/>
  <c r="AI10" s="1"/>
  <c r="AI428"/>
  <c r="J428"/>
  <c r="I10"/>
  <c r="J10" s="1"/>
  <c r="O10"/>
  <c r="P10" s="1"/>
  <c r="P428"/>
  <c r="BA428"/>
  <c r="AZ10"/>
  <c r="BA10" s="1"/>
  <c r="AI432"/>
  <c r="AH14"/>
  <c r="AI14" s="1"/>
  <c r="P446"/>
  <c r="G446"/>
  <c r="P431"/>
  <c r="O13"/>
  <c r="P13" s="1"/>
  <c r="L13"/>
  <c r="M13" s="1"/>
  <c r="M431"/>
  <c r="P432"/>
  <c r="O14"/>
  <c r="P14" s="1"/>
  <c r="S431"/>
  <c r="R13"/>
  <c r="S13" s="1"/>
  <c r="Y431"/>
  <c r="X13"/>
  <c r="Y13" s="1"/>
  <c r="BA432"/>
  <c r="AZ14"/>
  <c r="BA14" s="1"/>
  <c r="F389"/>
  <c r="G390" l="1"/>
  <c r="G443"/>
  <c r="F449"/>
  <c r="G449" s="1"/>
  <c r="G386"/>
  <c r="F428"/>
  <c r="G389"/>
  <c r="F431"/>
  <c r="F14"/>
  <c r="G14" s="1"/>
  <c r="G432"/>
  <c r="G428" l="1"/>
  <c r="F10"/>
  <c r="G10" s="1"/>
  <c r="G431"/>
  <c r="F13"/>
  <c r="G13" s="1"/>
</calcChain>
</file>

<file path=xl/sharedStrings.xml><?xml version="1.0" encoding="utf-8"?>
<sst xmlns="http://schemas.openxmlformats.org/spreadsheetml/2006/main" count="1276" uniqueCount="440">
  <si>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</si>
  <si>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</si>
  <si>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</si>
  <si>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</si>
  <si>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</si>
  <si>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</si>
  <si>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</si>
  <si>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</si>
  <si>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</si>
  <si>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</si>
  <si>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</si>
  <si>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</si>
  <si>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</si>
  <si>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</si>
  <si>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</si>
  <si>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</si>
  <si>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</si>
  <si>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</si>
  <si>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</si>
  <si>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</si>
  <si>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</si>
  <si>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</si>
  <si>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</si>
  <si>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</si>
  <si>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</si>
  <si>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</si>
  <si>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</si>
  <si>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</si>
  <si>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</si>
  <si>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</si>
  <si>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</si>
  <si>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</si>
  <si>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</si>
  <si>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</si>
  <si>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</si>
  <si>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</si>
  <si>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</si>
  <si>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</si>
  <si>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</si>
  <si>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</si>
  <si>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</si>
  <si>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</si>
  <si>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</si>
  <si>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</si>
  <si>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</si>
  <si>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</si>
  <si>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</si>
  <si>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</si>
  <si>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</si>
  <si>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</si>
  <si>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</si>
  <si>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</si>
  <si>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</si>
  <si>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</si>
  <si>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</si>
  <si>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</si>
  <si>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</si>
  <si>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</si>
  <si>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</si>
  <si>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</si>
  <si>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</si>
  <si>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</si>
  <si>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</si>
  <si>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</si>
  <si>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</si>
  <si>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</si>
  <si>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</si>
  <si>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</si>
  <si>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</si>
  <si>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</si>
  <si>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</si>
  <si>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</si>
  <si>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</si>
  <si>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</si>
  <si>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</si>
  <si>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</si>
  <si>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</si>
  <si>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</si>
  <si>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</si>
  <si>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</si>
  <si>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</si>
  <si>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</si>
  <si>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</si>
  <si>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</si>
  <si>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</si>
  <si>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</si>
  <si>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</si>
  <si>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</si>
  <si>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</si>
  <si>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</si>
  <si>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</si>
  <si>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</si>
  <si>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</si>
  <si>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</si>
  <si>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</si>
  <si>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</si>
  <si>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</si>
  <si>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</si>
  <si>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</si>
  <si>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</si>
  <si>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</si>
  <si>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</si>
  <si>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</si>
  <si>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</si>
  <si>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</si>
  <si>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</si>
  <si>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</si>
  <si>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</si>
  <si>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</si>
  <si>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</si>
  <si>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</si>
  <si>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</si>
  <si>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</si>
  <si>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</si>
  <si>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</si>
  <si>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</si>
  <si>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</si>
  <si>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</si>
  <si>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</si>
  <si>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</si>
  <si>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</si>
  <si>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</si>
  <si>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</si>
  <si>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</si>
  <si>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</si>
  <si>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</si>
  <si>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</si>
  <si>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</si>
  <si>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</si>
  <si>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</si>
  <si>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</si>
  <si>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</si>
  <si>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</si>
  <si>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</si>
  <si>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</si>
  <si>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</si>
  <si>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</si>
  <si>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</si>
  <si>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</si>
  <si>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</si>
  <si>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</si>
  <si>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</si>
  <si>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</si>
  <si>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</si>
  <si>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</si>
  <si>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</si>
  <si>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</si>
  <si>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</si>
  <si>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</si>
  <si>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</si>
  <si>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</si>
  <si>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</si>
  <si>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</si>
  <si>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</si>
  <si>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</si>
  <si>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</si>
  <si>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</si>
  <si>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</si>
  <si>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</si>
  <si>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</si>
  <si>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</si>
  <si>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</si>
  <si>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</si>
  <si>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</si>
  <si>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</si>
  <si>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</si>
  <si>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</si>
  <si>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</si>
  <si>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</si>
  <si>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</si>
  <si>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</si>
  <si>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</si>
  <si>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</si>
  <si>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</si>
  <si>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</si>
  <si>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</si>
  <si>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</si>
  <si>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</si>
  <si>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</si>
  <si>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</si>
  <si>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</si>
  <si>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</si>
  <si>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</si>
  <si>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</si>
  <si>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</si>
  <si>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</si>
  <si>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</si>
  <si>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</si>
  <si>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</si>
  <si>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</si>
  <si>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</si>
  <si>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</si>
  <si>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</si>
  <si>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</si>
  <si>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</si>
  <si>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</si>
  <si>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</si>
  <si>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</si>
  <si>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</si>
  <si>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</si>
  <si>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</si>
  <si>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</si>
  <si>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</si>
  <si>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</si>
  <si>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</si>
  <si>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</si>
  <si>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</si>
  <si>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</si>
  <si>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</si>
  <si>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</si>
  <si>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</si>
  <si>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</si>
  <si>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</si>
  <si>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</si>
  <si>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</si>
  <si>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</si>
  <si>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</si>
  <si>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</si>
  <si>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</si>
  <si>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</si>
  <si>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</si>
  <si>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</si>
  <si>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</si>
  <si>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</si>
  <si>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</si>
  <si>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</si>
  <si>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</si>
  <si>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</si>
  <si>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</si>
  <si>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</si>
  <si>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</si>
  <si>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Таблица 3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</si>
  <si>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</si>
  <si>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</si>
  <si>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</si>
  <si>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</si>
  <si>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</si>
  <si>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</si>
  <si>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</si>
  <si>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</si>
  <si>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</si>
  <si>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</si>
  <si>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</si>
  <si>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</si>
  <si>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</si>
  <si>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</si>
  <si>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</si>
  <si>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</si>
  <si>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</si>
  <si>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</si>
  <si>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</si>
  <si>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</si>
  <si>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</si>
  <si>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</si>
  <si>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</si>
  <si>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Таблица 4</t>
  </si>
  <si>
    <t>Таблица 5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</si>
  <si>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</si>
  <si>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</si>
  <si>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</si>
  <si>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</si>
  <si>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</si>
  <si>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</si>
  <si>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</si>
  <si>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Цель 1 – создание условий для поддержания стабильного качества жизни   пожилых людей, инвалидов, граждан других категорий путем оказания социальной помощи и социальной поддержки. Сохранение достигнутого за последние годы уровня социальной безопасности отдельных категорий граждан</t>
  </si>
  <si>
    <t>Подпрограмма 1 − Социальная поддержка жителей Нижневартовского района</t>
  </si>
  <si>
    <t>1.4</t>
  </si>
  <si>
    <t>1.7</t>
  </si>
  <si>
    <t>1.8.</t>
  </si>
  <si>
    <t>1.10.</t>
  </si>
  <si>
    <t>2.6.</t>
  </si>
  <si>
    <t>2.7.</t>
  </si>
  <si>
    <t>2.8.</t>
  </si>
  <si>
    <t>2.9.</t>
  </si>
  <si>
    <t>2.10.</t>
  </si>
  <si>
    <t>2.12.</t>
  </si>
  <si>
    <t>2.13.</t>
  </si>
  <si>
    <t>Подпрограмма II «Доступная среда в Нижневартовском районе»</t>
  </si>
  <si>
    <t>2.1.1.</t>
  </si>
  <si>
    <t>2.1.1.1.</t>
  </si>
  <si>
    <t>2.1.1.2.</t>
  </si>
  <si>
    <t>2.2.1.</t>
  </si>
  <si>
    <t xml:space="preserve">Ответственный исполнитель (управление по вопросам социальной сферы администрации района)
</t>
  </si>
  <si>
    <t xml:space="preserve">Единовременная материальная выплата ко Дню снятия блокады города Ленинграда (1944 год)
</t>
  </si>
  <si>
    <t>управление по вопросам социальной сферы администрации района</t>
  </si>
  <si>
    <t>Единовременная материальная выплата ко Дню памяти о россиянах, исполнявших служебный долг за пределами Отечества</t>
  </si>
  <si>
    <t>Единовременная материальная выплата к Международному дню освобождения узников фашистских концлагерей</t>
  </si>
  <si>
    <t>Единовременная материальная выплата ко Дню памяти погибших в радиационных авариях и катастрофах</t>
  </si>
  <si>
    <t>Мероприятия, посвященные Дню снятия блокады города Ленинграда (27 января 1944 года)</t>
  </si>
  <si>
    <t>Мероприятия, посвященные Дню памяти о россиянах, исполнявших служебный долг за пределами Отечества</t>
  </si>
  <si>
    <t>Мероприятия, посвященные Международному дню освобождения узников фашистских концлагерей (11 апреля)</t>
  </si>
  <si>
    <t>Мероприятия, посвященные Дню Победы в Великой Отечественной войне 1941–1945 годов (09 мая)</t>
  </si>
  <si>
    <t>Мероприятия, посвященные Дню семьи (15 мая)</t>
  </si>
  <si>
    <t>Мероприятия, посвященные Дню памяти и скорби (22 июня)</t>
  </si>
  <si>
    <t>Праздник «Встреча двух поколений», посвященный Дню молодежи</t>
  </si>
  <si>
    <t>Мероприятия, посвященные Дню семьи, любви и верности (08 июля)</t>
  </si>
  <si>
    <t>Мероприятия, посвященные Дню пожилых людей (01 октября)</t>
  </si>
  <si>
    <t>Мероприятия, посвященные Дню матери (ноябрь)</t>
  </si>
  <si>
    <t>Мероприятия, посвященные Международному дню инвалидов (03 декабря)</t>
  </si>
  <si>
    <t>Новогодний бал для граждан старшего поколения</t>
  </si>
  <si>
    <t>Экскурсионные туры для граждан старшего поколения</t>
  </si>
  <si>
    <t>Создание доступной среды в учреждениях культуры</t>
  </si>
  <si>
    <t>Социокультурная реабилитация средствами физической культуры и спорта</t>
  </si>
  <si>
    <t>отдел по физической культуре и спорту администрации района</t>
  </si>
  <si>
    <t xml:space="preserve">управление по вопросам социальной сферы администрации района;
управление образования и молодежной политики администрации района
</t>
  </si>
  <si>
    <t>управление образования и молодежной политики администрации района</t>
  </si>
  <si>
    <t xml:space="preserve">Единовременная материальная выплата ко Дню матери </t>
  </si>
  <si>
    <t xml:space="preserve">Единовременная материальная выплата ко Дню пожилых людей </t>
  </si>
  <si>
    <t>Единовременная материальная выплата на заготовку плодоовощной продукции</t>
  </si>
  <si>
    <t>Подпрограмма I «Социальная поддержка жителей Нижневартовского района»</t>
  </si>
  <si>
    <t>Количество граждан района, получивших единовременные материальные выплаты к праздничным и знаменательным датам (чел.)</t>
  </si>
  <si>
    <t>Количество граждан района, получивших единовременную материальную помощь в связи с трудной, экстремальной жизненной ситуацией либо чрезвычайной ситуацией (чел.)</t>
  </si>
  <si>
    <t>Единовременная материальная выплата к Международному дню инвалидов</t>
  </si>
  <si>
    <t>Оказание единовременной материальной помощи гражданам, оказавшимся в трудной, экстремальной жизненной ситуации либо в чрезвычайной ситуации</t>
  </si>
  <si>
    <t>Единовременная материальная выплата ко Дню Победы в Великой Отечественной войне 1941–1945 го-дов</t>
  </si>
  <si>
    <t>Цель 1. Создание условий для поддержания стабильного качества жизни пожилых людей, инвалидов, граждан других
категорий путем оказания социальной помощи и социальной поддержки.</t>
  </si>
  <si>
    <t>Задача 1. Усиление социальной защиты уязвимых групп населения путем предоставления адресной социальной помощи</t>
  </si>
  <si>
    <t>Основное мероприятие 1.1. Оказание единовременной материальной выплаты отдельным категориям граждан к памятным и праздничным датам</t>
  </si>
  <si>
    <t>Основное мероприятие 1.2. Обеспечение адресного подхода к определению права на социальную помощь и социальную поддержку</t>
  </si>
  <si>
    <t>Итого по основному мероприятию 1.1.</t>
  </si>
  <si>
    <t>1.2.1.</t>
  </si>
  <si>
    <t>1.2.2.</t>
  </si>
  <si>
    <t>1.2.3.</t>
  </si>
  <si>
    <t>1.2.4.</t>
  </si>
  <si>
    <t>1.2.5.</t>
  </si>
  <si>
    <t>1.2.6.</t>
  </si>
  <si>
    <t>1.2.7.</t>
  </si>
  <si>
    <t>Итого по основному мероприятию 1.2.</t>
  </si>
  <si>
    <t>Основное мероприятие 1.3. Организация и проведение культурно-массовых мероприятий для отдельных категорий граждан</t>
  </si>
  <si>
    <t>Цель 2. Формирование условий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</si>
  <si>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Задача 1. 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</t>
  </si>
  <si>
    <t>2.1.2.</t>
  </si>
  <si>
    <t>2.1.2.1.</t>
  </si>
  <si>
    <t>2.1.3.</t>
  </si>
  <si>
    <t>2.1.3.1.</t>
  </si>
  <si>
    <t xml:space="preserve">Основное мероприятие 2.2. 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</si>
  <si>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>Обследование объектов социальной инфраструктуры района с целью объективной оценки состояния доступности, выявление существующих ограничений и барьеров для инвалидов и маломобильных групп населения, разработки мер по поэтапному устранению существующих ограничений барьеров</t>
  </si>
  <si>
    <t>2.2.2.</t>
  </si>
  <si>
    <t>Социокультурная реабилитация средствами культуры и искусства, организация постоянно действующих выставок фотографий и художественного творчества лиц с ограниченными возможностями здоровья</t>
  </si>
  <si>
    <t>2.2.3.</t>
  </si>
  <si>
    <t>Итого по Основному мероприятию 2.2.</t>
  </si>
  <si>
    <t>Итого по основному мероприятию 2.1.</t>
  </si>
  <si>
    <t>Создание доступной среды в учреждениях физической культуры и спорта</t>
  </si>
  <si>
    <t xml:space="preserve">Соисполнитель 1 (управление образования и молодежной политики администрации района)
</t>
  </si>
  <si>
    <t xml:space="preserve">управление культуры администрации района
</t>
  </si>
  <si>
    <t>Итого по основному мероприятию 1.3.</t>
  </si>
  <si>
    <t>Количество неработающих пенсионеров, отработавших 10 и более лет на территории района, не включенных в региональный регистр получателей мер социальной поддержки, получивших санаторно-курортные путевки (путевки)</t>
  </si>
  <si>
    <t>Количество граждан, принявших участие в культурно-досуговых и физкультурно-оздоровительных мероприятиях (чел.)</t>
  </si>
  <si>
    <t>Число граждан старшего поколения, получивших социальную поддержку в виде участия в туристических программах (чел.)</t>
  </si>
  <si>
    <t>Количество студентов, получающих оплату за обучение (чел.)</t>
  </si>
  <si>
    <t>Обеспечение граждан мерами социальной поддержки и социальной помощи, предоставляемых в полном объеме от числа назначенных единовременных материальных выплат (%)</t>
  </si>
  <si>
    <t>Доля отдельных категорий граждан, вовлеченных в социально значимые мероприятия, по отношению к общей численности указанной категории лиц (%)</t>
  </si>
  <si>
    <t>Количество образовательных учреждений, материально-техническая база которых позволяет реализовать обучение детей с ограниченными возможностями здоровья (шт.)</t>
  </si>
  <si>
    <t>Исполнитель:</t>
  </si>
  <si>
    <t>______________</t>
  </si>
  <si>
    <t>Количество инвалидов, получивших единовременную материальную помощь, компьютерную, бытовую технику, мебель и технические средства реабилитации</t>
  </si>
  <si>
    <t>Количество отдельных категорий граждан района, получивших социальную поддержку из бюджета района в виде бес-платной подписки на районную газету «Новости Приобья» (чел.)</t>
  </si>
  <si>
    <t>Единовременная материальная выплата ко Дню образования Нижневартовского района</t>
  </si>
  <si>
    <t>Создание условий для обучения студентов в рамках оплаты за обучение и частичного возмещения денежных средств, затраченных гражданами на оплату обучения в учреждениях про-фессионального образования</t>
  </si>
  <si>
    <t xml:space="preserve"> </t>
  </si>
  <si>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</si>
  <si>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</si>
  <si>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</si>
  <si>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</si>
  <si>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</si>
  <si>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</si>
  <si>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</si>
  <si>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</si>
  <si>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</si>
  <si>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</si>
  <si>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</si>
  <si>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</si>
  <si>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</si>
  <si>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</si>
  <si>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</si>
  <si>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</si>
  <si>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</si>
  <si>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</si>
  <si>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</si>
  <si>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</si>
  <si>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</si>
  <si>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</si>
  <si>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</si>
  <si>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</si>
  <si>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</si>
  <si>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</si>
  <si>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</si>
  <si>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</si>
  <si>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</si>
  <si>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</si>
  <si>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</si>
  <si>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</si>
  <si>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</si>
  <si>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</si>
  <si>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</si>
  <si>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</si>
  <si>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1.2.8.</t>
  </si>
  <si>
    <t>ост-к</t>
  </si>
  <si>
    <t>всего спонс.</t>
  </si>
  <si>
    <t>Руководитель программы:</t>
  </si>
  <si>
    <t>ост-к по  МК</t>
  </si>
  <si>
    <t>Предоставление социальной поддержки инвалидам в виде единовременной материальной помощи, в виде приобретения компьютерной, бытовой техники и технических средств реабилитации в рамках проведения районной акции милосердия «Душевное богатство», посвященной Международному дню инвалидов</t>
  </si>
  <si>
    <t>Целевые показатели муниципальной программы «Социальная поддержка жителей Нижневартовского района на 2017–2019 годы"</t>
  </si>
  <si>
    <t>Значение показателя на 2017 год</t>
  </si>
  <si>
    <t>Эффективность расходования бюджетных средств (%)</t>
  </si>
  <si>
    <t>Доля граждан с ограниченными возможностями жизнедеятельности, воспользовавшихся услугами культуры (%)</t>
  </si>
  <si>
    <t>Доля граждан с ограниченными возможностями здоровья, систематически занимающихся физической культурой и спортом (%)</t>
  </si>
  <si>
    <t>Увеличение доли объектов учреждений образования, культуры, физической культуры и спорта района, обеспеченных условиями доступа услуг для инвалидов и других маломобильных групп населения (%)</t>
  </si>
  <si>
    <t>«Социальная поддержка жителей Нижневартовского района на 2017–2019 годы"</t>
  </si>
  <si>
    <t xml:space="preserve">Основное мероприятие 2.1. 
Повышение уровня доступности объектов и услуг в приоритетных сферах жизнедеятельности инвалидов и маломобильных групп населения
</t>
  </si>
  <si>
    <t xml:space="preserve">Создание доступной среды в учреждениях образования: </t>
  </si>
  <si>
    <t xml:space="preserve">Приобретение мнемосхем для  муниципальных бюджетных образовательных учреждений  </t>
  </si>
  <si>
    <t>управление культуры администрации района</t>
  </si>
  <si>
    <t>2.1.2.2.</t>
  </si>
  <si>
    <t>Оснащение учреждений  культуры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</si>
  <si>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Обеспечение удобства в использовании инвалидами специальных мест (реконструкция душевых в бассейне МАОУ ДО «Новоаганская ДЮСШ «Олимп», оборудование зон парковок автомобиля инвалида перед МАОУ ДО «СДЮСШОР НР», МАОУ ДО «Новоаганская ДЮСШ «Олимп»)</t>
  </si>
  <si>
    <t xml:space="preserve">Основное мероприятие 2.2.
Формирование позитивного отношения к проблемам инвалидов и к проблеме обеспечения доступной среды жизнедеятельности для маломобильных групп населения
</t>
  </si>
  <si>
    <t xml:space="preserve">Соисполнитель 2 (управление культуры администрации района)
</t>
  </si>
  <si>
    <t xml:space="preserve">Соисполнитель 3  (отдел по физической культуре и спорту администрации района)
</t>
  </si>
  <si>
    <t>Соисполнитель 4 (муниципальное казенное учреждение «Управление капитального строительства по застройке Нижневартовского района»)</t>
  </si>
  <si>
    <t>Приобретение санаторно-курортных путевок неработающим пенсионерам, отработавшим 10 и более лет на территории района, не включенным в федеральный и региональный регистры получателей мер социальной поддержки, постоянно зарегистрированным по месту жительства в районе</t>
  </si>
  <si>
    <t xml:space="preserve">Социальная помощь отдельным категориям граждан в виде бесплатной подписки на годовой комплект районной газеты «Новости Приобья» </t>
  </si>
  <si>
    <r>
      <t>план
на _</t>
    </r>
    <r>
      <rPr>
        <b/>
        <u/>
        <sz val="12"/>
        <rFont val="Times New Roman"/>
        <family val="1"/>
        <charset val="204"/>
      </rPr>
      <t xml:space="preserve">2017 </t>
    </r>
    <r>
      <rPr>
        <b/>
        <sz val="12"/>
        <rFont val="Times New Roman"/>
        <family val="1"/>
        <charset val="204"/>
      </rPr>
      <t>год</t>
    </r>
  </si>
  <si>
    <t>количество дополнительных услуг, оказываемые учреждениями образования, культуры, физической культуры и спорта района, обеспеченных беспрепятственным доступом для инвалидов и других маломобильных групп населения (шт.)</t>
  </si>
  <si>
    <t>Оснащение учреждений библиотечной системы специальным реабилитационным оборудованием для создания универсальной безбарьерной среды для лиц с ограниченными возможностями здоровья</t>
  </si>
  <si>
    <t>2.11.</t>
  </si>
  <si>
    <r>
      <rPr>
        <b/>
        <sz val="12"/>
        <rFont val="Times New Roman"/>
        <family val="1"/>
        <charset val="204"/>
      </rPr>
      <t xml:space="preserve">Подпрограмма 2 «Доступная среда в Нижневартовском районе».  </t>
    </r>
    <r>
      <rPr>
        <sz val="12"/>
        <rFont val="Times New Roman"/>
        <family val="1"/>
        <charset val="204"/>
      </rPr>
      <t xml:space="preserve">Во 2 квартале 2017 года  учреждением библиотечной системы и ДК "Геолог" приобретены специальные приспособления для пользования услугами учреждений незрячих и слабослышаших лиц (мнемосхема, тактильные знаки и пр.). </t>
    </r>
  </si>
  <si>
    <t>Руководитель  __________________________ (О.Г. Дурова)</t>
  </si>
  <si>
    <t>О.Г. Дурова</t>
  </si>
  <si>
    <t>О.В. Удод</t>
  </si>
  <si>
    <r>
      <t>Исполнитель____________________________(____</t>
    </r>
    <r>
      <rPr>
        <u/>
        <sz val="16"/>
        <rFont val="Times New Roman"/>
        <family val="1"/>
        <charset val="204"/>
      </rPr>
      <t>О.В. Удод</t>
    </r>
    <r>
      <rPr>
        <sz val="16"/>
        <rFont val="Times New Roman"/>
        <family val="1"/>
        <charset val="204"/>
      </rPr>
      <t>____)</t>
    </r>
  </si>
  <si>
    <r>
      <t>Специалист  Департамента финансов</t>
    </r>
    <r>
      <rPr>
        <u/>
        <sz val="16"/>
        <rFont val="Times New Roman"/>
        <family val="1"/>
        <charset val="204"/>
      </rPr>
      <t xml:space="preserve">___________________ </t>
    </r>
    <r>
      <rPr>
        <sz val="16"/>
        <rFont val="Times New Roman"/>
        <family val="1"/>
        <charset val="204"/>
      </rPr>
      <t>(_</t>
    </r>
    <r>
      <rPr>
        <u/>
        <sz val="16"/>
        <rFont val="Times New Roman"/>
        <family val="1"/>
        <charset val="204"/>
      </rPr>
      <t>Т.П. Данилова</t>
    </r>
    <r>
      <rPr>
        <sz val="16"/>
        <rFont val="Times New Roman"/>
        <family val="1"/>
        <charset val="204"/>
      </rPr>
      <t>_)</t>
    </r>
  </si>
  <si>
    <t>тел. 49-87-07 (13-07)</t>
  </si>
  <si>
    <t>(13-07)</t>
  </si>
  <si>
    <t>тел. 49-87-07</t>
  </si>
  <si>
    <r>
      <t xml:space="preserve">"Социальная поддержка жителей Нижневартовского района на 2017-2019 годы" (постановление администрации района от 22.11.2016 № 2700) </t>
    </r>
    <r>
      <rPr>
        <b/>
        <sz val="16"/>
        <color indexed="56"/>
        <rFont val="Times New Roman"/>
        <family val="1"/>
        <charset val="204"/>
      </rPr>
      <t>(постановление администрации района от 17.10.2017 № 2110)</t>
    </r>
  </si>
  <si>
    <t>Почтовые и банковские расходы для перечисления адресной социальной помощи в виде единовременных ма-териальных выплат отдельным категориям граждан района</t>
  </si>
  <si>
    <t>Приобретение новогодних подарков для детей Нижневартовского района из числа отдельных категорий граждан</t>
  </si>
  <si>
    <r>
      <rPr>
        <b/>
        <sz val="12"/>
        <rFont val="Times New Roman"/>
        <family val="1"/>
        <charset val="204"/>
      </rPr>
      <t xml:space="preserve">Подпрограмма1 «Социальная поддержка жителей Нижневартовского района»: </t>
    </r>
    <r>
      <rPr>
        <sz val="12"/>
        <rFont val="Times New Roman"/>
        <family val="1"/>
        <charset val="204"/>
      </rPr>
      <t xml:space="preserve">В </t>
    </r>
    <r>
      <rPr>
        <sz val="12"/>
        <color theme="3"/>
        <rFont val="Times New Roman"/>
        <family val="1"/>
        <charset val="204"/>
      </rPr>
      <t>январе-</t>
    </r>
    <r>
      <rPr>
        <sz val="12"/>
        <color theme="5"/>
        <rFont val="Times New Roman"/>
        <family val="1"/>
        <charset val="204"/>
      </rPr>
      <t>октябре</t>
    </r>
    <r>
      <rPr>
        <sz val="12"/>
        <color theme="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2017 года к праздничным и памятным датам произведено</t>
    </r>
    <r>
      <rPr>
        <sz val="12"/>
        <color rgb="FFFF0000"/>
        <rFont val="Times New Roman"/>
        <family val="1"/>
        <charset val="204"/>
      </rPr>
      <t xml:space="preserve"> 8 </t>
    </r>
    <r>
      <rPr>
        <sz val="12"/>
        <rFont val="Times New Roman"/>
        <family val="1"/>
        <charset val="204"/>
      </rPr>
      <t xml:space="preserve"> единовременных материальных выплат отдельным категориям граждан; оказана социальная помощь отдельным категориям граждан в виде бесплатной подписки на годовой комплект районной газеты «Новости Приобья»; проведено </t>
    </r>
    <r>
      <rPr>
        <sz val="12"/>
        <color theme="5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 заседаний комиссий по оказанию единовременной материальной помощи гражданам, оказавшимся в трудной, экстремальной жизненной ситуации либо в чрезвычайной ситуации (оказана помощь </t>
    </r>
    <r>
      <rPr>
        <sz val="12"/>
        <color rgb="FFFF0000"/>
        <rFont val="Times New Roman"/>
        <family val="1"/>
        <charset val="204"/>
      </rPr>
      <t>60</t>
    </r>
    <r>
      <rPr>
        <sz val="12"/>
        <rFont val="Times New Roman"/>
        <family val="1"/>
        <charset val="204"/>
      </rPr>
      <t xml:space="preserve"> чел.); в поселениях проведены мероприятия, посвященные Дню снятия блокады г. Ленинграда, Мероприятия, посвященные Дню памяти о россиянах, исполнявших служебный долг за пределами Отечества, Международному дню осовобождения узников фашитских конлагерей, Мероприятия, посвященные Дню Победы в Великой Отечественной войне 1941–1945 годов, Дню семьи, проведен районный Прадник "Встреча двух поколений", посвященный Дню молодежи, в поселениях прошли одни из значимых мероприятий - это мероприятия, посвященные Дню памяти и скорби, Дню семьи, любви и верности, Дню пожилых людей. В 3 квартале организованы экскурсионные туры для 27 граждан старшего поколения в г. Тобольск и г. Ханты-Мансийск.</t>
    </r>
  </si>
  <si>
    <t>7,65 - денежные средства перераспределены на мероприятие 1.2.4 подпрограммы 1</t>
  </si>
</sst>
</file>

<file path=xl/styles.xml><?xml version="1.0" encoding="utf-8"?>
<styleSheet xmlns="http://schemas.openxmlformats.org/spreadsheetml/2006/main">
  <numFmts count="13">
    <numFmt numFmtId="8" formatCode="#,##0.00&quot;р.&quot;;[Red]\-#,##0.00&quot;р.&quot;"/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0.0%"/>
    <numFmt numFmtId="171" formatCode="0.000"/>
    <numFmt numFmtId="172" formatCode="0.00000"/>
    <numFmt numFmtId="173" formatCode="0.000000000000000"/>
  </numFmts>
  <fonts count="63"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56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5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7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01">
    <xf numFmtId="0" fontId="0" fillId="0" borderId="0" xfId="0"/>
    <xf numFmtId="0" fontId="14" fillId="0" borderId="0" xfId="0" applyFont="1" applyAlignment="1" applyProtection="1">
      <alignment vertical="center"/>
      <protection hidden="1"/>
    </xf>
    <xf numFmtId="164" fontId="15" fillId="0" borderId="1" xfId="0" applyNumberFormat="1" applyFont="1" applyBorder="1" applyAlignment="1" applyProtection="1">
      <alignment horizontal="center" vertical="top" wrapText="1"/>
      <protection hidden="1"/>
    </xf>
    <xf numFmtId="164" fontId="15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164" fontId="15" fillId="0" borderId="3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3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3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/>
    <xf numFmtId="3" fontId="3" fillId="0" borderId="13" xfId="0" applyNumberFormat="1" applyFont="1" applyBorder="1" applyAlignment="1" applyProtection="1">
      <alignment horizontal="center" vertical="top" wrapText="1"/>
      <protection locked="0"/>
    </xf>
    <xf numFmtId="3" fontId="3" fillId="0" borderId="12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/>
    <xf numFmtId="0" fontId="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justify" vertical="top" wrapText="1"/>
    </xf>
    <xf numFmtId="164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15" xfId="0" applyFont="1" applyBorder="1" applyAlignment="1">
      <alignment horizontal="center" vertical="top" wrapText="1"/>
    </xf>
    <xf numFmtId="165" fontId="3" fillId="0" borderId="11" xfId="3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18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3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21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0" fontId="19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3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3" applyNumberFormat="1" applyFont="1" applyFill="1" applyBorder="1" applyAlignment="1">
      <alignment horizontal="left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23" xfId="0" applyNumberFormat="1" applyFont="1" applyFill="1" applyBorder="1" applyAlignment="1" applyProtection="1">
      <alignment horizontal="center" vertical="top" wrapText="1"/>
    </xf>
    <xf numFmtId="49" fontId="18" fillId="0" borderId="18" xfId="0" applyNumberFormat="1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4" fillId="0" borderId="6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horizontal="left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justify" vertical="top" wrapText="1"/>
    </xf>
    <xf numFmtId="0" fontId="15" fillId="3" borderId="0" xfId="0" applyFont="1" applyFill="1" applyBorder="1" applyAlignment="1" applyProtection="1">
      <alignment horizontal="justify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5" fillId="3" borderId="0" xfId="0" applyFont="1" applyFill="1" applyBorder="1" applyAlignment="1" applyProtection="1"/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Alignment="1" applyProtection="1">
      <alignment horizontal="left" vertical="center"/>
    </xf>
    <xf numFmtId="164" fontId="35" fillId="3" borderId="0" xfId="0" applyNumberFormat="1" applyFont="1" applyFill="1" applyBorder="1" applyAlignment="1" applyProtection="1">
      <alignment horizontal="left"/>
    </xf>
    <xf numFmtId="0" fontId="26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vertical="center"/>
    </xf>
    <xf numFmtId="0" fontId="3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justify" vertical="top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9" fillId="0" borderId="5" xfId="0" applyNumberFormat="1" applyFont="1" applyFill="1" applyBorder="1" applyAlignment="1" applyProtection="1">
      <alignment horizontal="left" vertical="center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1" xfId="0" applyNumberFormat="1" applyFont="1" applyFill="1" applyBorder="1" applyAlignment="1" applyProtection="1">
      <alignment horizontal="left" vertical="center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0" fontId="31" fillId="0" borderId="21" xfId="0" applyNumberFormat="1" applyFont="1" applyFill="1" applyBorder="1" applyAlignment="1" applyProtection="1">
      <alignment horizontal="left" vertical="center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0" fontId="31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center" indent="2"/>
    </xf>
    <xf numFmtId="0" fontId="3" fillId="3" borderId="0" xfId="0" applyNumberFormat="1" applyFont="1" applyFill="1" applyBorder="1" applyAlignment="1" applyProtection="1">
      <alignment horizontal="left" vertical="center" indent="2"/>
    </xf>
    <xf numFmtId="0" fontId="17" fillId="0" borderId="26" xfId="0" applyNumberFormat="1" applyFont="1" applyFill="1" applyBorder="1" applyAlignment="1" applyProtection="1">
      <alignment horizontal="left" vertical="center" wrapText="1" indent="2"/>
    </xf>
    <xf numFmtId="0" fontId="17" fillId="0" borderId="11" xfId="0" applyNumberFormat="1" applyFont="1" applyFill="1" applyBorder="1" applyAlignment="1" applyProtection="1">
      <alignment horizontal="left" vertical="center" wrapText="1" indent="2"/>
    </xf>
    <xf numFmtId="0" fontId="18" fillId="0" borderId="27" xfId="0" applyNumberFormat="1" applyFont="1" applyFill="1" applyBorder="1" applyAlignment="1" applyProtection="1">
      <alignment horizontal="left" vertical="center" wrapText="1" indent="2"/>
    </xf>
    <xf numFmtId="0" fontId="17" fillId="0" borderId="5" xfId="3" applyNumberFormat="1" applyFont="1" applyFill="1" applyBorder="1" applyAlignment="1" applyProtection="1">
      <alignment horizontal="left" vertical="top" wrapText="1" indent="2"/>
    </xf>
    <xf numFmtId="0" fontId="17" fillId="0" borderId="1" xfId="3" applyNumberFormat="1" applyFont="1" applyFill="1" applyBorder="1" applyAlignment="1" applyProtection="1">
      <alignment horizontal="left" vertical="top" wrapText="1" indent="2"/>
    </xf>
    <xf numFmtId="0" fontId="18" fillId="0" borderId="4" xfId="3" applyNumberFormat="1" applyFont="1" applyFill="1" applyBorder="1" applyAlignment="1" applyProtection="1">
      <alignment horizontal="left" vertical="top" wrapText="1" indent="2"/>
    </xf>
    <xf numFmtId="0" fontId="18" fillId="0" borderId="26" xfId="3" applyNumberFormat="1" applyFont="1" applyFill="1" applyBorder="1" applyAlignment="1" applyProtection="1">
      <alignment horizontal="left" vertical="top" wrapText="1" indent="2"/>
    </xf>
    <xf numFmtId="0" fontId="17" fillId="0" borderId="10" xfId="3" applyNumberFormat="1" applyFont="1" applyFill="1" applyBorder="1" applyAlignment="1" applyProtection="1">
      <alignment horizontal="left" vertical="top" wrapText="1" indent="2"/>
    </xf>
    <xf numFmtId="0" fontId="17" fillId="0" borderId="4" xfId="3" applyNumberFormat="1" applyFont="1" applyFill="1" applyBorder="1" applyAlignment="1" applyProtection="1">
      <alignment horizontal="left" vertical="top" wrapText="1" indent="2"/>
    </xf>
    <xf numFmtId="0" fontId="27" fillId="0" borderId="1" xfId="3" applyNumberFormat="1" applyFont="1" applyFill="1" applyBorder="1" applyAlignment="1" applyProtection="1">
      <alignment horizontal="left" vertical="top" wrapText="1" indent="2"/>
    </xf>
    <xf numFmtId="0" fontId="27" fillId="0" borderId="28" xfId="3" applyNumberFormat="1" applyFont="1" applyFill="1" applyBorder="1" applyAlignment="1" applyProtection="1">
      <alignment horizontal="left" vertical="top" wrapText="1" indent="2"/>
    </xf>
    <xf numFmtId="0" fontId="18" fillId="0" borderId="17" xfId="3" applyNumberFormat="1" applyFont="1" applyFill="1" applyBorder="1" applyAlignment="1" applyProtection="1">
      <alignment horizontal="left" vertical="top" wrapText="1" indent="2"/>
    </xf>
    <xf numFmtId="0" fontId="29" fillId="0" borderId="5" xfId="3" applyNumberFormat="1" applyFont="1" applyFill="1" applyBorder="1" applyAlignment="1" applyProtection="1">
      <alignment horizontal="left" vertical="top" wrapText="1" indent="2"/>
    </xf>
    <xf numFmtId="0" fontId="28" fillId="0" borderId="17" xfId="3" applyNumberFormat="1" applyFont="1" applyFill="1" applyBorder="1" applyAlignment="1" applyProtection="1">
      <alignment horizontal="left" vertical="top" wrapText="1" indent="2"/>
    </xf>
    <xf numFmtId="0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 indent="2"/>
    </xf>
    <xf numFmtId="0" fontId="31" fillId="0" borderId="4" xfId="3" applyNumberFormat="1" applyFont="1" applyFill="1" applyBorder="1" applyAlignment="1" applyProtection="1">
      <alignment horizontal="left" vertical="top" wrapText="1" indent="2"/>
    </xf>
    <xf numFmtId="0" fontId="33" fillId="0" borderId="10" xfId="3" applyNumberFormat="1" applyFont="1" applyFill="1" applyBorder="1" applyAlignment="1" applyProtection="1">
      <alignment horizontal="left" vertical="top" wrapText="1" indent="2"/>
    </xf>
    <xf numFmtId="0" fontId="31" fillId="0" borderId="26" xfId="3" applyNumberFormat="1" applyFont="1" applyFill="1" applyBorder="1" applyAlignment="1" applyProtection="1">
      <alignment horizontal="left" vertical="top" wrapText="1" indent="2"/>
    </xf>
    <xf numFmtId="0" fontId="29" fillId="0" borderId="1" xfId="3" applyNumberFormat="1" applyFont="1" applyFill="1" applyBorder="1" applyAlignment="1" applyProtection="1">
      <alignment horizontal="left" vertical="top" wrapText="1" indent="2"/>
    </xf>
    <xf numFmtId="0" fontId="28" fillId="0" borderId="4" xfId="3" applyNumberFormat="1" applyFont="1" applyFill="1" applyBorder="1" applyAlignment="1" applyProtection="1">
      <alignment horizontal="left" vertical="top" wrapText="1" indent="2"/>
    </xf>
    <xf numFmtId="0" fontId="29" fillId="0" borderId="10" xfId="3" applyNumberFormat="1" applyFont="1" applyFill="1" applyBorder="1" applyAlignment="1" applyProtection="1">
      <alignment horizontal="left" vertical="top" wrapText="1" indent="2"/>
    </xf>
    <xf numFmtId="0" fontId="28" fillId="0" borderId="26" xfId="3" applyNumberFormat="1" applyFont="1" applyFill="1" applyBorder="1" applyAlignment="1" applyProtection="1">
      <alignment horizontal="left" vertical="top" wrapText="1" indent="2"/>
    </xf>
    <xf numFmtId="0" fontId="18" fillId="0" borderId="1" xfId="3" applyNumberFormat="1" applyFont="1" applyFill="1" applyBorder="1" applyAlignment="1" applyProtection="1">
      <alignment horizontal="left" vertical="top" wrapText="1" indent="2"/>
    </xf>
    <xf numFmtId="0" fontId="38" fillId="3" borderId="0" xfId="0" applyNumberFormat="1" applyFont="1" applyFill="1" applyBorder="1" applyAlignment="1" applyProtection="1">
      <alignment horizontal="left" vertical="top" wrapText="1" indent="2"/>
    </xf>
    <xf numFmtId="0" fontId="15" fillId="3" borderId="0" xfId="0" applyNumberFormat="1" applyFont="1" applyFill="1" applyBorder="1" applyAlignment="1" applyProtection="1">
      <alignment horizontal="left" vertical="top" wrapText="1" indent="2"/>
    </xf>
    <xf numFmtId="0" fontId="26" fillId="3" borderId="0" xfId="0" applyNumberFormat="1" applyFont="1" applyFill="1" applyBorder="1" applyAlignment="1" applyProtection="1">
      <alignment horizontal="left" wrapText="1" indent="2"/>
    </xf>
    <xf numFmtId="0" fontId="35" fillId="3" borderId="0" xfId="0" applyNumberFormat="1" applyFont="1" applyFill="1" applyBorder="1" applyAlignment="1" applyProtection="1">
      <alignment horizontal="left" wrapText="1" indent="2"/>
    </xf>
    <xf numFmtId="0" fontId="23" fillId="3" borderId="0" xfId="0" applyNumberFormat="1" applyFont="1" applyFill="1" applyBorder="1" applyAlignment="1" applyProtection="1">
      <alignment horizontal="left" vertical="center" indent="2"/>
    </xf>
    <xf numFmtId="0" fontId="19" fillId="3" borderId="0" xfId="0" applyNumberFormat="1" applyFont="1" applyFill="1" applyBorder="1" applyAlignment="1" applyProtection="1">
      <alignment horizontal="left" vertical="center" indent="2"/>
    </xf>
    <xf numFmtId="0" fontId="26" fillId="3" borderId="0" xfId="0" applyNumberFormat="1" applyFont="1" applyFill="1" applyBorder="1" applyAlignment="1" applyProtection="1">
      <alignment horizontal="left" vertical="center" indent="2"/>
    </xf>
    <xf numFmtId="0" fontId="35" fillId="3" borderId="0" xfId="0" applyNumberFormat="1" applyFont="1" applyFill="1" applyBorder="1" applyAlignment="1" applyProtection="1">
      <alignment horizontal="left" vertical="center" indent="2"/>
    </xf>
    <xf numFmtId="0" fontId="1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Border="1" applyAlignment="1" applyProtection="1">
      <alignment horizontal="left" vertical="center" indent="2"/>
    </xf>
    <xf numFmtId="0" fontId="23" fillId="0" borderId="0" xfId="0" applyNumberFormat="1" applyFont="1" applyFill="1" applyBorder="1" applyAlignment="1" applyProtection="1">
      <alignment horizontal="left" vertical="center" indent="2"/>
    </xf>
    <xf numFmtId="0" fontId="19" fillId="0" borderId="0" xfId="0" applyNumberFormat="1" applyFont="1" applyFill="1" applyBorder="1" applyAlignment="1" applyProtection="1">
      <alignment horizontal="left" vertical="center" indent="2"/>
    </xf>
    <xf numFmtId="0" fontId="3" fillId="0" borderId="0" xfId="0" applyNumberFormat="1" applyFont="1" applyFill="1" applyAlignment="1" applyProtection="1">
      <alignment horizontal="left" vertical="center" indent="2"/>
    </xf>
    <xf numFmtId="164" fontId="29" fillId="3" borderId="5" xfId="3" applyNumberFormat="1" applyFont="1" applyFill="1" applyBorder="1" applyAlignment="1" applyProtection="1">
      <alignment horizontal="center" vertical="top" wrapText="1"/>
    </xf>
    <xf numFmtId="164" fontId="28" fillId="3" borderId="17" xfId="3" applyNumberFormat="1" applyFont="1" applyFill="1" applyBorder="1" applyAlignment="1" applyProtection="1">
      <alignment horizontal="center" vertical="top" wrapText="1"/>
    </xf>
    <xf numFmtId="164" fontId="28" fillId="3" borderId="1" xfId="3" applyNumberFormat="1" applyFont="1" applyFill="1" applyBorder="1" applyAlignment="1" applyProtection="1">
      <alignment horizontal="right" vertical="top" wrapText="1"/>
    </xf>
    <xf numFmtId="164" fontId="17" fillId="0" borderId="5" xfId="3" applyNumberFormat="1" applyFont="1" applyFill="1" applyBorder="1" applyAlignment="1" applyProtection="1">
      <alignment horizontal="left" vertical="top" wrapText="1" indent="2"/>
    </xf>
    <xf numFmtId="164" fontId="17" fillId="0" borderId="17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2"/>
    </xf>
    <xf numFmtId="2" fontId="18" fillId="0" borderId="17" xfId="3" applyNumberFormat="1" applyFont="1" applyFill="1" applyBorder="1" applyAlignment="1" applyProtection="1">
      <alignment horizontal="left" vertical="top" wrapText="1" indent="2"/>
    </xf>
    <xf numFmtId="164" fontId="17" fillId="0" borderId="10" xfId="3" applyNumberFormat="1" applyFont="1" applyFill="1" applyBorder="1" applyAlignment="1" applyProtection="1">
      <alignment horizontal="left" vertical="top" wrapText="1" indent="2"/>
    </xf>
    <xf numFmtId="164" fontId="18" fillId="0" borderId="26" xfId="3" applyNumberFormat="1" applyFont="1" applyFill="1" applyBorder="1" applyAlignment="1" applyProtection="1">
      <alignment horizontal="left" vertical="top" wrapText="1" indent="2"/>
    </xf>
    <xf numFmtId="164" fontId="17" fillId="0" borderId="1" xfId="3" applyNumberFormat="1" applyFont="1" applyFill="1" applyBorder="1" applyAlignment="1" applyProtection="1">
      <alignment horizontal="left" vertical="top" wrapText="1" indent="2"/>
    </xf>
    <xf numFmtId="164" fontId="18" fillId="0" borderId="4" xfId="3" applyNumberFormat="1" applyFont="1" applyFill="1" applyBorder="1" applyAlignment="1" applyProtection="1">
      <alignment horizontal="left" vertical="top" wrapText="1" indent="2"/>
    </xf>
    <xf numFmtId="1" fontId="17" fillId="0" borderId="17" xfId="3" applyNumberFormat="1" applyFont="1" applyFill="1" applyBorder="1" applyAlignment="1" applyProtection="1">
      <alignment horizontal="left" vertical="top" wrapText="1"/>
    </xf>
    <xf numFmtId="164" fontId="18" fillId="0" borderId="17" xfId="3" applyNumberFormat="1" applyFont="1" applyFill="1" applyBorder="1" applyAlignment="1" applyProtection="1">
      <alignment horizontal="left" vertical="top" wrapText="1" indent="2"/>
    </xf>
    <xf numFmtId="164" fontId="29" fillId="0" borderId="5" xfId="3" applyNumberFormat="1" applyFont="1" applyFill="1" applyBorder="1" applyAlignment="1" applyProtection="1">
      <alignment horizontal="left" vertical="top" wrapText="1" indent="2"/>
    </xf>
    <xf numFmtId="164" fontId="2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4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/>
    </xf>
    <xf numFmtId="164" fontId="33" fillId="0" borderId="1" xfId="3" applyNumberFormat="1" applyFont="1" applyFill="1" applyBorder="1" applyAlignment="1" applyProtection="1">
      <alignment horizontal="left" vertical="top" wrapText="1" indent="2"/>
    </xf>
    <xf numFmtId="0" fontId="33" fillId="0" borderId="4" xfId="3" applyNumberFormat="1" applyFont="1" applyFill="1" applyBorder="1" applyAlignment="1" applyProtection="1">
      <alignment horizontal="left" vertical="top" wrapText="1"/>
    </xf>
    <xf numFmtId="164" fontId="29" fillId="0" borderId="1" xfId="3" applyNumberFormat="1" applyFont="1" applyFill="1" applyBorder="1" applyAlignment="1" applyProtection="1">
      <alignment horizontal="left" vertical="top" wrapText="1" indent="2"/>
    </xf>
    <xf numFmtId="0" fontId="29" fillId="0" borderId="4" xfId="3" applyNumberFormat="1" applyFont="1" applyFill="1" applyBorder="1" applyAlignment="1" applyProtection="1">
      <alignment horizontal="center" vertical="top" wrapText="1"/>
    </xf>
    <xf numFmtId="1" fontId="17" fillId="3" borderId="17" xfId="3" applyNumberFormat="1" applyFont="1" applyFill="1" applyBorder="1" applyAlignment="1" applyProtection="1">
      <alignment horizontal="left" vertical="top" wrapText="1"/>
    </xf>
    <xf numFmtId="0" fontId="6" fillId="0" borderId="0" xfId="0" applyFont="1" applyBorder="1"/>
    <xf numFmtId="1" fontId="17" fillId="0" borderId="17" xfId="3" applyNumberFormat="1" applyFont="1" applyFill="1" applyBorder="1" applyAlignment="1" applyProtection="1">
      <alignment horizontal="left" vertical="top" wrapText="1" indent="2"/>
    </xf>
    <xf numFmtId="1" fontId="18" fillId="0" borderId="26" xfId="3" applyNumberFormat="1" applyFont="1" applyFill="1" applyBorder="1" applyAlignment="1" applyProtection="1">
      <alignment horizontal="left" vertical="top" wrapText="1" indent="2"/>
    </xf>
    <xf numFmtId="164" fontId="33" fillId="0" borderId="4" xfId="3" applyNumberFormat="1" applyFont="1" applyFill="1" applyBorder="1" applyAlignment="1" applyProtection="1">
      <alignment horizontal="left" vertical="top" wrapText="1" indent="2"/>
    </xf>
    <xf numFmtId="2" fontId="29" fillId="0" borderId="5" xfId="3" applyNumberFormat="1" applyFont="1" applyFill="1" applyBorder="1" applyAlignment="1" applyProtection="1">
      <alignment horizontal="left" vertical="top" wrapText="1" indent="2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164" fontId="17" fillId="0" borderId="29" xfId="3" applyNumberFormat="1" applyFont="1" applyFill="1" applyBorder="1" applyAlignment="1" applyProtection="1">
      <alignment horizontal="left" vertical="top" wrapText="1" indent="2"/>
    </xf>
    <xf numFmtId="0" fontId="26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NumberFormat="1" applyFont="1" applyFill="1" applyBorder="1" applyAlignment="1" applyProtection="1">
      <alignment horizontal="left" vertical="center" indent="2"/>
    </xf>
    <xf numFmtId="0" fontId="35" fillId="0" borderId="0" xfId="0" applyFont="1" applyFill="1" applyBorder="1" applyAlignment="1" applyProtection="1">
      <alignment horizontal="left" vertical="center"/>
    </xf>
    <xf numFmtId="2" fontId="17" fillId="3" borderId="5" xfId="3" applyNumberFormat="1" applyFont="1" applyFill="1" applyBorder="1" applyAlignment="1" applyProtection="1">
      <alignment horizontal="left" vertical="top" wrapText="1" indent="2"/>
    </xf>
    <xf numFmtId="2" fontId="43" fillId="0" borderId="5" xfId="3" applyNumberFormat="1" applyFont="1" applyFill="1" applyBorder="1" applyAlignment="1" applyProtection="1">
      <alignment horizontal="left" vertical="top" wrapText="1" indent="2"/>
    </xf>
    <xf numFmtId="2" fontId="29" fillId="3" borderId="5" xfId="3" applyNumberFormat="1" applyFont="1" applyFill="1" applyBorder="1" applyAlignment="1" applyProtection="1">
      <alignment horizontal="left" vertical="top" wrapText="1" indent="2"/>
    </xf>
    <xf numFmtId="2" fontId="43" fillId="3" borderId="5" xfId="3" applyNumberFormat="1" applyFont="1" applyFill="1" applyBorder="1" applyAlignment="1" applyProtection="1">
      <alignment horizontal="left" vertical="top" wrapText="1" indent="2"/>
    </xf>
    <xf numFmtId="2" fontId="33" fillId="0" borderId="1" xfId="3" applyNumberFormat="1" applyFont="1" applyFill="1" applyBorder="1" applyAlignment="1" applyProtection="1">
      <alignment horizontal="left" vertical="top" wrapText="1" indent="2"/>
    </xf>
    <xf numFmtId="2" fontId="17" fillId="0" borderId="20" xfId="3" applyNumberFormat="1" applyFont="1" applyFill="1" applyBorder="1" applyAlignment="1" applyProtection="1">
      <alignment horizontal="left" vertical="top" wrapText="1" indent="2"/>
    </xf>
    <xf numFmtId="0" fontId="3" fillId="0" borderId="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20" fillId="0" borderId="0" xfId="0" applyFont="1"/>
    <xf numFmtId="164" fontId="17" fillId="4" borderId="1" xfId="3" applyNumberFormat="1" applyFont="1" applyFill="1" applyBorder="1" applyAlignment="1" applyProtection="1">
      <alignment horizontal="left" vertical="top" wrapText="1" indent="2"/>
    </xf>
    <xf numFmtId="1" fontId="17" fillId="4" borderId="17" xfId="3" applyNumberFormat="1" applyFont="1" applyFill="1" applyBorder="1" applyAlignment="1" applyProtection="1">
      <alignment horizontal="left" vertical="top" wrapText="1"/>
    </xf>
    <xf numFmtId="164" fontId="17" fillId="5" borderId="1" xfId="3" applyNumberFormat="1" applyFont="1" applyFill="1" applyBorder="1" applyAlignment="1" applyProtection="1">
      <alignment horizontal="left" vertical="top" wrapText="1" indent="2"/>
    </xf>
    <xf numFmtId="1" fontId="17" fillId="5" borderId="17" xfId="3" applyNumberFormat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10" fontId="18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</xf>
    <xf numFmtId="1" fontId="18" fillId="2" borderId="10" xfId="0" applyNumberFormat="1" applyFont="1" applyFill="1" applyBorder="1" applyAlignment="1" applyProtection="1">
      <alignment horizontal="center" vertical="center" wrapText="1"/>
    </xf>
    <xf numFmtId="164" fontId="17" fillId="2" borderId="20" xfId="3" applyNumberFormat="1" applyFont="1" applyFill="1" applyBorder="1" applyAlignment="1" applyProtection="1">
      <alignment horizontal="left" vertical="top" wrapText="1" indent="2"/>
    </xf>
    <xf numFmtId="169" fontId="17" fillId="2" borderId="1" xfId="3" applyNumberFormat="1" applyFont="1" applyFill="1" applyBorder="1" applyAlignment="1" applyProtection="1">
      <alignment horizontal="right" vertical="top" wrapText="1"/>
    </xf>
    <xf numFmtId="10" fontId="17" fillId="2" borderId="1" xfId="3" applyNumberFormat="1" applyFont="1" applyFill="1" applyBorder="1" applyAlignment="1" applyProtection="1">
      <alignment horizontal="right" vertical="top" wrapText="1"/>
    </xf>
    <xf numFmtId="9" fontId="17" fillId="2" borderId="1" xfId="3" applyNumberFormat="1" applyFont="1" applyFill="1" applyBorder="1" applyAlignment="1" applyProtection="1">
      <alignment horizontal="right" vertical="top" wrapText="1"/>
    </xf>
    <xf numFmtId="169" fontId="18" fillId="2" borderId="1" xfId="3" applyNumberFormat="1" applyFont="1" applyFill="1" applyBorder="1" applyAlignment="1" applyProtection="1">
      <alignment horizontal="right" vertical="top" wrapText="1"/>
    </xf>
    <xf numFmtId="10" fontId="18" fillId="2" borderId="1" xfId="3" applyNumberFormat="1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center"/>
    </xf>
    <xf numFmtId="0" fontId="17" fillId="2" borderId="1" xfId="3" applyNumberFormat="1" applyFont="1" applyFill="1" applyBorder="1" applyAlignment="1" applyProtection="1">
      <alignment horizontal="right" vertical="top" wrapText="1"/>
    </xf>
    <xf numFmtId="0" fontId="18" fillId="2" borderId="1" xfId="3" applyNumberFormat="1" applyFont="1" applyFill="1" applyBorder="1" applyAlignment="1" applyProtection="1">
      <alignment horizontal="right" vertical="top" wrapText="1"/>
    </xf>
    <xf numFmtId="164" fontId="18" fillId="2" borderId="1" xfId="3" applyNumberFormat="1" applyFont="1" applyFill="1" applyBorder="1" applyAlignment="1" applyProtection="1">
      <alignment horizontal="right" vertical="top" wrapText="1"/>
    </xf>
    <xf numFmtId="164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center" vertical="top" wrapText="1"/>
    </xf>
    <xf numFmtId="164" fontId="28" fillId="2" borderId="1" xfId="3" applyNumberFormat="1" applyFont="1" applyFill="1" applyBorder="1" applyAlignment="1" applyProtection="1">
      <alignment horizontal="right" vertical="top" wrapText="1"/>
    </xf>
    <xf numFmtId="0" fontId="28" fillId="2" borderId="1" xfId="3" applyNumberFormat="1" applyFont="1" applyFill="1" applyBorder="1" applyAlignment="1" applyProtection="1">
      <alignment horizontal="right" vertical="top" wrapText="1"/>
    </xf>
    <xf numFmtId="2" fontId="17" fillId="2" borderId="1" xfId="3" applyNumberFormat="1" applyFont="1" applyFill="1" applyBorder="1" applyAlignment="1" applyProtection="1">
      <alignment horizontal="right" vertical="top" wrapText="1"/>
    </xf>
    <xf numFmtId="164" fontId="29" fillId="2" borderId="5" xfId="3" applyNumberFormat="1" applyFont="1" applyFill="1" applyBorder="1" applyAlignment="1" applyProtection="1">
      <alignment horizontal="left" vertical="top" wrapText="1" indent="2"/>
    </xf>
    <xf numFmtId="164" fontId="17" fillId="2" borderId="17" xfId="3" applyNumberFormat="1" applyFont="1" applyFill="1" applyBorder="1" applyAlignment="1" applyProtection="1">
      <alignment horizontal="left" vertical="top" wrapText="1"/>
    </xf>
    <xf numFmtId="1" fontId="17" fillId="2" borderId="17" xfId="3" applyNumberFormat="1" applyFont="1" applyFill="1" applyBorder="1" applyAlignment="1" applyProtection="1">
      <alignment horizontal="left" vertical="top" wrapText="1"/>
    </xf>
    <xf numFmtId="164" fontId="28" fillId="2" borderId="36" xfId="3" applyNumberFormat="1" applyFont="1" applyFill="1" applyBorder="1" applyAlignment="1" applyProtection="1">
      <alignment horizontal="right" vertical="top" wrapText="1"/>
    </xf>
    <xf numFmtId="164" fontId="28" fillId="2" borderId="37" xfId="3" applyNumberFormat="1" applyFont="1" applyFill="1" applyBorder="1" applyAlignment="1" applyProtection="1">
      <alignment horizontal="right" vertical="top" wrapText="1"/>
    </xf>
    <xf numFmtId="0" fontId="29" fillId="2" borderId="5" xfId="3" applyNumberFormat="1" applyFont="1" applyFill="1" applyBorder="1" applyAlignment="1" applyProtection="1">
      <alignment horizontal="left" vertical="top" wrapText="1" indent="2"/>
    </xf>
    <xf numFmtId="2" fontId="18" fillId="2" borderId="1" xfId="3" applyNumberFormat="1" applyFont="1" applyFill="1" applyBorder="1" applyAlignment="1" applyProtection="1">
      <alignment horizontal="right" vertical="top" wrapText="1"/>
    </xf>
    <xf numFmtId="0" fontId="28" fillId="2" borderId="17" xfId="3" applyNumberFormat="1" applyFont="1" applyFill="1" applyBorder="1" applyAlignment="1" applyProtection="1">
      <alignment horizontal="left" vertical="top" wrapText="1"/>
    </xf>
    <xf numFmtId="2" fontId="29" fillId="2" borderId="5" xfId="3" applyNumberFormat="1" applyFont="1" applyFill="1" applyBorder="1" applyAlignment="1" applyProtection="1">
      <alignment horizontal="left" vertical="top" wrapText="1" indent="1"/>
    </xf>
    <xf numFmtId="164" fontId="33" fillId="2" borderId="1" xfId="3" applyNumberFormat="1" applyFont="1" applyFill="1" applyBorder="1" applyAlignment="1" applyProtection="1">
      <alignment horizontal="left" vertical="top" wrapText="1" indent="1"/>
    </xf>
    <xf numFmtId="0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4" xfId="3" applyNumberFormat="1" applyFont="1" applyFill="1" applyBorder="1" applyAlignment="1" applyProtection="1">
      <alignment horizontal="left" vertical="top" wrapText="1"/>
    </xf>
    <xf numFmtId="2" fontId="33" fillId="2" borderId="1" xfId="3" applyNumberFormat="1" applyFont="1" applyFill="1" applyBorder="1" applyAlignment="1" applyProtection="1">
      <alignment horizontal="left" vertical="top" wrapText="1" indent="1"/>
    </xf>
    <xf numFmtId="2" fontId="33" fillId="2" borderId="1" xfId="3" applyNumberFormat="1" applyFont="1" applyFill="1" applyBorder="1" applyAlignment="1" applyProtection="1">
      <alignment horizontal="right" vertical="top" wrapText="1"/>
    </xf>
    <xf numFmtId="0" fontId="31" fillId="2" borderId="1" xfId="3" applyNumberFormat="1" applyFont="1" applyFill="1" applyBorder="1" applyAlignment="1" applyProtection="1">
      <alignment horizontal="right" vertical="top" wrapText="1"/>
    </xf>
    <xf numFmtId="2" fontId="31" fillId="2" borderId="1" xfId="3" applyNumberFormat="1" applyFont="1" applyFill="1" applyBorder="1" applyAlignment="1" applyProtection="1">
      <alignment horizontal="right" vertical="top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1" xfId="3" applyNumberFormat="1" applyFont="1" applyFill="1" applyBorder="1" applyAlignment="1" applyProtection="1">
      <alignment horizontal="left" vertical="top" wrapText="1" indent="2"/>
    </xf>
    <xf numFmtId="0" fontId="17" fillId="2" borderId="30" xfId="3" applyNumberFormat="1" applyFont="1" applyFill="1" applyBorder="1" applyAlignment="1" applyProtection="1">
      <alignment horizontal="right" vertical="top" wrapText="1"/>
    </xf>
    <xf numFmtId="0" fontId="17" fillId="2" borderId="31" xfId="3" applyNumberFormat="1" applyFont="1" applyFill="1" applyBorder="1" applyAlignment="1" applyProtection="1">
      <alignment horizontal="right" vertical="top" wrapText="1"/>
    </xf>
    <xf numFmtId="0" fontId="18" fillId="2" borderId="30" xfId="3" applyNumberFormat="1" applyFont="1" applyFill="1" applyBorder="1" applyAlignment="1" applyProtection="1">
      <alignment horizontal="right" vertical="top" wrapText="1"/>
    </xf>
    <xf numFmtId="0" fontId="18" fillId="2" borderId="31" xfId="3" applyNumberFormat="1" applyFont="1" applyFill="1" applyBorder="1" applyAlignment="1" applyProtection="1">
      <alignment horizontal="right" vertical="top" wrapText="1"/>
    </xf>
    <xf numFmtId="0" fontId="18" fillId="2" borderId="32" xfId="3" applyNumberFormat="1" applyFont="1" applyFill="1" applyBorder="1" applyAlignment="1" applyProtection="1">
      <alignment horizontal="right" vertical="top" wrapText="1"/>
    </xf>
    <xf numFmtId="0" fontId="18" fillId="2" borderId="33" xfId="3" applyNumberFormat="1" applyFont="1" applyFill="1" applyBorder="1" applyAlignment="1" applyProtection="1">
      <alignment horizontal="right" vertical="top" wrapText="1"/>
    </xf>
    <xf numFmtId="0" fontId="18" fillId="2" borderId="34" xfId="3" applyNumberFormat="1" applyFont="1" applyFill="1" applyBorder="1" applyAlignment="1" applyProtection="1">
      <alignment horizontal="right" vertical="top" wrapText="1"/>
    </xf>
    <xf numFmtId="0" fontId="18" fillId="2" borderId="35" xfId="3" applyNumberFormat="1" applyFont="1" applyFill="1" applyBorder="1" applyAlignment="1" applyProtection="1">
      <alignment horizontal="right" vertical="top" wrapText="1"/>
    </xf>
    <xf numFmtId="164" fontId="17" fillId="2" borderId="5" xfId="3" applyNumberFormat="1" applyFont="1" applyFill="1" applyBorder="1" applyAlignment="1" applyProtection="1">
      <alignment horizontal="left" vertical="top" wrapText="1" indent="2"/>
    </xf>
    <xf numFmtId="0" fontId="17" fillId="2" borderId="4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right" vertical="top" wrapText="1"/>
    </xf>
    <xf numFmtId="0" fontId="39" fillId="2" borderId="1" xfId="3" applyNumberFormat="1" applyFont="1" applyFill="1" applyBorder="1" applyAlignment="1" applyProtection="1">
      <alignment horizontal="left" vertical="top" wrapText="1"/>
    </xf>
    <xf numFmtId="0" fontId="40" fillId="2" borderId="1" xfId="3" applyNumberFormat="1" applyFont="1" applyFill="1" applyBorder="1" applyAlignment="1" applyProtection="1">
      <alignment horizontal="right" vertical="top" wrapText="1"/>
    </xf>
    <xf numFmtId="0" fontId="29" fillId="2" borderId="1" xfId="3" applyNumberFormat="1" applyFont="1" applyFill="1" applyBorder="1" applyAlignment="1" applyProtection="1">
      <alignment horizontal="right" vertical="top" wrapText="1"/>
    </xf>
    <xf numFmtId="164" fontId="33" fillId="2" borderId="1" xfId="3" applyNumberFormat="1" applyFont="1" applyFill="1" applyBorder="1" applyAlignment="1" applyProtection="1">
      <alignment horizontal="right" vertical="top" wrapText="1"/>
    </xf>
    <xf numFmtId="0" fontId="33" fillId="2" borderId="1" xfId="3" applyNumberFormat="1" applyFont="1" applyFill="1" applyBorder="1" applyAlignment="1" applyProtection="1">
      <alignment horizontal="left" vertical="top" wrapText="1"/>
    </xf>
    <xf numFmtId="0" fontId="31" fillId="2" borderId="21" xfId="3" applyNumberFormat="1" applyFont="1" applyFill="1" applyBorder="1" applyAlignment="1" applyProtection="1">
      <alignment horizontal="right" vertical="top" wrapText="1"/>
    </xf>
    <xf numFmtId="0" fontId="17" fillId="2" borderId="7" xfId="3" applyNumberFormat="1" applyFont="1" applyFill="1" applyBorder="1" applyAlignment="1" applyProtection="1">
      <alignment horizontal="right" vertical="top" wrapText="1"/>
    </xf>
    <xf numFmtId="0" fontId="18" fillId="2" borderId="10" xfId="3" applyNumberFormat="1" applyFont="1" applyFill="1" applyBorder="1" applyAlignment="1" applyProtection="1">
      <alignment horizontal="right" vertical="top" wrapText="1"/>
    </xf>
    <xf numFmtId="0" fontId="18" fillId="2" borderId="27" xfId="3" applyNumberFormat="1" applyFont="1" applyFill="1" applyBorder="1" applyAlignment="1" applyProtection="1">
      <alignment horizontal="right" vertical="top" wrapText="1"/>
    </xf>
    <xf numFmtId="0" fontId="18" fillId="2" borderId="7" xfId="3" applyNumberFormat="1" applyFont="1" applyFill="1" applyBorder="1" applyAlignment="1" applyProtection="1">
      <alignment horizontal="right" vertical="top" wrapText="1"/>
    </xf>
    <xf numFmtId="0" fontId="17" fillId="2" borderId="5" xfId="3" applyNumberFormat="1" applyFont="1" applyFill="1" applyBorder="1" applyAlignment="1" applyProtection="1">
      <alignment horizontal="right" vertical="top" wrapText="1"/>
    </xf>
    <xf numFmtId="0" fontId="15" fillId="2" borderId="0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left" wrapText="1"/>
    </xf>
    <xf numFmtId="0" fontId="35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vertical="center"/>
    </xf>
    <xf numFmtId="164" fontId="19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vertical="center"/>
    </xf>
    <xf numFmtId="164" fontId="35" fillId="2" borderId="0" xfId="3" applyNumberFormat="1" applyFont="1" applyFill="1" applyBorder="1" applyAlignment="1" applyProtection="1">
      <alignment vertical="center" wrapText="1"/>
    </xf>
    <xf numFmtId="0" fontId="35" fillId="2" borderId="0" xfId="0" applyFont="1" applyFill="1" applyBorder="1" applyAlignment="1" applyProtection="1">
      <alignment horizontal="left" vertical="center"/>
    </xf>
    <xf numFmtId="164" fontId="3" fillId="2" borderId="0" xfId="3" applyNumberFormat="1" applyFont="1" applyFill="1" applyBorder="1" applyAlignment="1" applyProtection="1">
      <alignment vertical="center" wrapText="1"/>
    </xf>
    <xf numFmtId="167" fontId="3" fillId="2" borderId="0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inden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1" xfId="0" applyNumberFormat="1" applyFont="1" applyFill="1" applyBorder="1" applyAlignment="1" applyProtection="1">
      <alignment horizontal="center" vertical="top" wrapText="1"/>
    </xf>
    <xf numFmtId="10" fontId="18" fillId="4" borderId="2" xfId="0" applyNumberFormat="1" applyFont="1" applyFill="1" applyBorder="1" applyAlignment="1" applyProtection="1">
      <alignment horizontal="left" vertical="top" wrapText="1" indent="1"/>
    </xf>
    <xf numFmtId="10" fontId="18" fillId="4" borderId="2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vertical="top" wrapText="1"/>
    </xf>
    <xf numFmtId="10" fontId="18" fillId="4" borderId="24" xfId="0" applyNumberFormat="1" applyFont="1" applyFill="1" applyBorder="1" applyAlignment="1" applyProtection="1">
      <alignment horizontal="center" vertical="top" wrapText="1"/>
    </xf>
    <xf numFmtId="0" fontId="18" fillId="4" borderId="11" xfId="0" applyNumberFormat="1" applyFont="1" applyFill="1" applyBorder="1" applyAlignment="1" applyProtection="1">
      <alignment horizontal="center" vertical="center" wrapText="1"/>
    </xf>
    <xf numFmtId="0" fontId="18" fillId="4" borderId="16" xfId="0" applyNumberFormat="1" applyFont="1" applyFill="1" applyBorder="1" applyAlignment="1" applyProtection="1">
      <alignment horizontal="center" vertical="center" wrapText="1"/>
    </xf>
    <xf numFmtId="1" fontId="18" fillId="4" borderId="11" xfId="0" applyNumberFormat="1" applyFont="1" applyFill="1" applyBorder="1" applyAlignment="1" applyProtection="1">
      <alignment horizontal="left" vertical="center" wrapText="1" indent="1"/>
    </xf>
    <xf numFmtId="1" fontId="18" fillId="4" borderId="11" xfId="0" applyNumberFormat="1" applyFont="1" applyFill="1" applyBorder="1" applyAlignment="1" applyProtection="1">
      <alignment horizontal="center" vertical="center" wrapText="1"/>
    </xf>
    <xf numFmtId="164" fontId="17" fillId="4" borderId="20" xfId="3" applyNumberFormat="1" applyFont="1" applyFill="1" applyBorder="1" applyAlignment="1" applyProtection="1">
      <alignment horizontal="left" vertical="top" wrapText="1" indent="1"/>
    </xf>
    <xf numFmtId="164" fontId="17" fillId="4" borderId="20" xfId="3" applyNumberFormat="1" applyFont="1" applyFill="1" applyBorder="1" applyAlignment="1" applyProtection="1">
      <alignment horizontal="left" vertical="top" wrapText="1" indent="2"/>
    </xf>
    <xf numFmtId="9" fontId="17" fillId="4" borderId="1" xfId="2" applyFont="1" applyFill="1" applyBorder="1" applyAlignment="1" applyProtection="1">
      <alignment horizontal="left" vertical="top" wrapText="1"/>
    </xf>
    <xf numFmtId="170" fontId="17" fillId="4" borderId="5" xfId="3" applyNumberFormat="1" applyFont="1" applyFill="1" applyBorder="1" applyAlignment="1" applyProtection="1">
      <alignment horizontal="right" vertical="top" wrapText="1"/>
    </xf>
    <xf numFmtId="0" fontId="17" fillId="4" borderId="29" xfId="3" applyNumberFormat="1" applyFont="1" applyFill="1" applyBorder="1" applyAlignment="1" applyProtection="1">
      <alignment horizontal="left" vertical="top" wrapText="1" indent="2"/>
    </xf>
    <xf numFmtId="169" fontId="18" fillId="4" borderId="26" xfId="3" applyNumberFormat="1" applyFont="1" applyFill="1" applyBorder="1" applyAlignment="1" applyProtection="1">
      <alignment horizontal="right" vertical="top" wrapText="1"/>
    </xf>
    <xf numFmtId="169" fontId="18" fillId="4" borderId="10" xfId="3" applyNumberFormat="1" applyFont="1" applyFill="1" applyBorder="1" applyAlignment="1" applyProtection="1">
      <alignment horizontal="right" vertical="top" wrapText="1"/>
    </xf>
    <xf numFmtId="10" fontId="18" fillId="4" borderId="10" xfId="3" applyNumberFormat="1" applyFont="1" applyFill="1" applyBorder="1" applyAlignment="1" applyProtection="1">
      <alignment horizontal="left" vertical="top" wrapText="1" indent="1"/>
    </xf>
    <xf numFmtId="10" fontId="18" fillId="4" borderId="10" xfId="3" applyNumberFormat="1" applyFont="1" applyFill="1" applyBorder="1" applyAlignment="1" applyProtection="1">
      <alignment horizontal="right" vertical="top" wrapText="1"/>
    </xf>
    <xf numFmtId="169" fontId="18" fillId="4" borderId="27" xfId="3" applyNumberFormat="1" applyFont="1" applyFill="1" applyBorder="1" applyAlignment="1" applyProtection="1">
      <alignment horizontal="right" vertical="top" wrapText="1"/>
    </xf>
    <xf numFmtId="169" fontId="18" fillId="4" borderId="4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right" vertical="top" wrapText="1"/>
    </xf>
    <xf numFmtId="169" fontId="18" fillId="4" borderId="1" xfId="3" applyNumberFormat="1" applyFont="1" applyFill="1" applyBorder="1" applyAlignment="1" applyProtection="1">
      <alignment horizontal="left" vertical="top" wrapText="1" indent="1"/>
    </xf>
    <xf numFmtId="169" fontId="18" fillId="4" borderId="7" xfId="3" applyNumberFormat="1" applyFont="1" applyFill="1" applyBorder="1" applyAlignment="1" applyProtection="1">
      <alignment horizontal="right" vertical="top" wrapText="1"/>
    </xf>
    <xf numFmtId="169" fontId="17" fillId="4" borderId="4" xfId="3" applyNumberFormat="1" applyFont="1" applyFill="1" applyBorder="1" applyAlignment="1" applyProtection="1">
      <alignment horizontal="right" vertical="top" wrapText="1"/>
    </xf>
    <xf numFmtId="169" fontId="17" fillId="4" borderId="1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left" vertical="top" wrapText="1" indent="1"/>
    </xf>
    <xf numFmtId="169" fontId="17" fillId="4" borderId="2" xfId="3" applyNumberFormat="1" applyFont="1" applyFill="1" applyBorder="1" applyAlignment="1" applyProtection="1">
      <alignment horizontal="right" vertical="top" wrapText="1"/>
    </xf>
    <xf numFmtId="10" fontId="17" fillId="4" borderId="1" xfId="3" applyNumberFormat="1" applyFont="1" applyFill="1" applyBorder="1" applyAlignment="1" applyProtection="1">
      <alignment horizontal="right" vertical="top" wrapText="1"/>
    </xf>
    <xf numFmtId="169" fontId="18" fillId="4" borderId="2" xfId="3" applyNumberFormat="1" applyFont="1" applyFill="1" applyBorder="1" applyAlignment="1" applyProtection="1">
      <alignment horizontal="right" vertical="top" wrapText="1"/>
    </xf>
    <xf numFmtId="169" fontId="18" fillId="4" borderId="38" xfId="3" applyNumberFormat="1" applyFont="1" applyFill="1" applyBorder="1" applyAlignment="1" applyProtection="1">
      <alignment horizontal="right" vertical="top" wrapText="1"/>
    </xf>
    <xf numFmtId="169" fontId="18" fillId="4" borderId="21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left" vertical="top" wrapText="1" indent="1"/>
    </xf>
    <xf numFmtId="169" fontId="18" fillId="4" borderId="39" xfId="3" applyNumberFormat="1" applyFont="1" applyFill="1" applyBorder="1" applyAlignment="1" applyProtection="1">
      <alignment horizontal="right" vertical="top" wrapText="1"/>
    </xf>
    <xf numFmtId="10" fontId="18" fillId="4" borderId="21" xfId="3" applyNumberFormat="1" applyFont="1" applyFill="1" applyBorder="1" applyAlignment="1" applyProtection="1">
      <alignment horizontal="right" vertical="top" wrapText="1"/>
    </xf>
    <xf numFmtId="169" fontId="18" fillId="4" borderId="22" xfId="3" applyNumberFormat="1" applyFont="1" applyFill="1" applyBorder="1" applyAlignment="1" applyProtection="1">
      <alignment horizontal="right" vertical="top" wrapText="1"/>
    </xf>
    <xf numFmtId="10" fontId="18" fillId="4" borderId="1" xfId="3" applyNumberFormat="1" applyFont="1" applyFill="1" applyBorder="1" applyAlignment="1" applyProtection="1">
      <alignment horizontal="left" vertical="top" wrapText="1" indent="1"/>
    </xf>
    <xf numFmtId="10" fontId="18" fillId="4" borderId="1" xfId="3" applyNumberFormat="1" applyFont="1" applyFill="1" applyBorder="1" applyAlignment="1" applyProtection="1">
      <alignment horizontal="right" vertical="top" wrapText="1"/>
    </xf>
    <xf numFmtId="0" fontId="3" fillId="4" borderId="1" xfId="0" applyFont="1" applyFill="1" applyBorder="1" applyAlignment="1" applyProtection="1">
      <alignment horizontal="left" vertical="center"/>
    </xf>
    <xf numFmtId="10" fontId="17" fillId="4" borderId="6" xfId="3" applyNumberFormat="1" applyFont="1" applyFill="1" applyBorder="1" applyAlignment="1" applyProtection="1">
      <alignment horizontal="right" vertical="top" wrapText="1"/>
    </xf>
    <xf numFmtId="10" fontId="18" fillId="4" borderId="7" xfId="3" applyNumberFormat="1" applyFont="1" applyFill="1" applyBorder="1" applyAlignment="1" applyProtection="1">
      <alignment horizontal="right" vertical="top" wrapText="1"/>
    </xf>
    <xf numFmtId="10" fontId="18" fillId="4" borderId="40" xfId="3" applyNumberFormat="1" applyFont="1" applyFill="1" applyBorder="1" applyAlignment="1" applyProtection="1">
      <alignment horizontal="right" vertical="top" wrapText="1"/>
    </xf>
    <xf numFmtId="10" fontId="18" fillId="4" borderId="27" xfId="3" applyNumberFormat="1" applyFont="1" applyFill="1" applyBorder="1" applyAlignment="1" applyProtection="1">
      <alignment horizontal="right" vertical="top" wrapText="1"/>
    </xf>
    <xf numFmtId="10" fontId="18" fillId="4" borderId="6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right" vertical="top" wrapText="1"/>
    </xf>
    <xf numFmtId="0" fontId="17" fillId="4" borderId="1" xfId="3" applyNumberFormat="1" applyFont="1" applyFill="1" applyBorder="1" applyAlignment="1" applyProtection="1">
      <alignment horizontal="left" vertical="top" wrapText="1" indent="1"/>
    </xf>
    <xf numFmtId="0" fontId="17" fillId="4" borderId="6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right" vertical="top" wrapText="1"/>
    </xf>
    <xf numFmtId="0" fontId="18" fillId="4" borderId="1" xfId="3" applyNumberFormat="1" applyFont="1" applyFill="1" applyBorder="1" applyAlignment="1" applyProtection="1">
      <alignment horizontal="left" vertical="top" wrapText="1" indent="1"/>
    </xf>
    <xf numFmtId="0" fontId="18" fillId="4" borderId="7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right" vertical="top" wrapText="1"/>
    </xf>
    <xf numFmtId="0" fontId="18" fillId="4" borderId="21" xfId="3" applyNumberFormat="1" applyFont="1" applyFill="1" applyBorder="1" applyAlignment="1" applyProtection="1">
      <alignment horizontal="left" vertical="top" wrapText="1" indent="1"/>
    </xf>
    <xf numFmtId="0" fontId="18" fillId="4" borderId="4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right" vertical="top" wrapText="1"/>
    </xf>
    <xf numFmtId="0" fontId="18" fillId="4" borderId="10" xfId="3" applyNumberFormat="1" applyFont="1" applyFill="1" applyBorder="1" applyAlignment="1" applyProtection="1">
      <alignment horizontal="left" vertical="top" wrapText="1" indent="1"/>
    </xf>
    <xf numFmtId="0" fontId="18" fillId="4" borderId="27" xfId="3" applyNumberFormat="1" applyFont="1" applyFill="1" applyBorder="1" applyAlignment="1" applyProtection="1">
      <alignment horizontal="right" vertical="top" wrapText="1"/>
    </xf>
    <xf numFmtId="0" fontId="18" fillId="4" borderId="6" xfId="3" applyNumberFormat="1" applyFont="1" applyFill="1" applyBorder="1" applyAlignment="1" applyProtection="1">
      <alignment horizontal="right" vertical="top" wrapText="1"/>
    </xf>
    <xf numFmtId="164" fontId="29" fillId="4" borderId="5" xfId="3" applyNumberFormat="1" applyFont="1" applyFill="1" applyBorder="1" applyAlignment="1" applyProtection="1">
      <alignment horizontal="center" vertical="top" wrapText="1"/>
    </xf>
    <xf numFmtId="0" fontId="28" fillId="4" borderId="1" xfId="3" applyNumberFormat="1" applyFont="1" applyFill="1" applyBorder="1" applyAlignment="1" applyProtection="1">
      <alignment horizontal="right" vertical="top" wrapText="1"/>
    </xf>
    <xf numFmtId="0" fontId="28" fillId="4" borderId="1" xfId="3" applyNumberFormat="1" applyFont="1" applyFill="1" applyBorder="1" applyAlignment="1" applyProtection="1">
      <alignment horizontal="left" vertical="top" wrapText="1" indent="1"/>
    </xf>
    <xf numFmtId="0" fontId="28" fillId="4" borderId="6" xfId="3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left" vertical="top" wrapText="1"/>
    </xf>
    <xf numFmtId="171" fontId="17" fillId="4" borderId="1" xfId="3" applyNumberFormat="1" applyFont="1" applyFill="1" applyBorder="1" applyAlignment="1" applyProtection="1">
      <alignment horizontal="right" vertical="top" wrapText="1"/>
    </xf>
    <xf numFmtId="9" fontId="18" fillId="4" borderId="1" xfId="2" applyFont="1" applyFill="1" applyBorder="1" applyAlignment="1" applyProtection="1">
      <alignment horizontal="left" vertical="top" wrapText="1"/>
    </xf>
    <xf numFmtId="1" fontId="29" fillId="4" borderId="5" xfId="3" applyNumberFormat="1" applyFont="1" applyFill="1" applyBorder="1" applyAlignment="1" applyProtection="1">
      <alignment horizontal="left" vertical="top" wrapText="1" indent="2"/>
    </xf>
    <xf numFmtId="164" fontId="29" fillId="4" borderId="5" xfId="3" applyNumberFormat="1" applyFont="1" applyFill="1" applyBorder="1" applyAlignment="1" applyProtection="1">
      <alignment horizontal="left" vertical="top" wrapText="1" indent="2"/>
    </xf>
    <xf numFmtId="164" fontId="17" fillId="4" borderId="17" xfId="3" applyNumberFormat="1" applyFont="1" applyFill="1" applyBorder="1" applyAlignment="1" applyProtection="1">
      <alignment horizontal="left" vertical="top" wrapText="1"/>
    </xf>
    <xf numFmtId="0" fontId="29" fillId="4" borderId="5" xfId="3" applyNumberFormat="1" applyFont="1" applyFill="1" applyBorder="1" applyAlignment="1" applyProtection="1">
      <alignment horizontal="left" vertical="top" wrapText="1" indent="2"/>
    </xf>
    <xf numFmtId="0" fontId="28" fillId="4" borderId="17" xfId="3" applyNumberFormat="1" applyFont="1" applyFill="1" applyBorder="1" applyAlignment="1" applyProtection="1">
      <alignment horizontal="left" vertical="top" wrapText="1"/>
    </xf>
    <xf numFmtId="1" fontId="28" fillId="4" borderId="17" xfId="3" applyNumberFormat="1" applyFont="1" applyFill="1" applyBorder="1" applyAlignment="1" applyProtection="1">
      <alignment horizontal="left" vertical="top" wrapText="1" indent="2"/>
    </xf>
    <xf numFmtId="164" fontId="33" fillId="4" borderId="1" xfId="3" applyNumberFormat="1" applyFont="1" applyFill="1" applyBorder="1" applyAlignment="1" applyProtection="1">
      <alignment horizontal="left" vertical="top" wrapText="1" indent="1"/>
    </xf>
    <xf numFmtId="164" fontId="33" fillId="4" borderId="1" xfId="3" applyNumberFormat="1" applyFont="1" applyFill="1" applyBorder="1" applyAlignment="1" applyProtection="1">
      <alignment horizontal="left" vertical="top" wrapText="1" indent="2"/>
    </xf>
    <xf numFmtId="0" fontId="33" fillId="4" borderId="4" xfId="3" applyNumberFormat="1" applyFont="1" applyFill="1" applyBorder="1" applyAlignment="1" applyProtection="1">
      <alignment horizontal="left" vertical="top" wrapText="1" indent="2"/>
    </xf>
    <xf numFmtId="1" fontId="33" fillId="4" borderId="4" xfId="3" applyNumberFormat="1" applyFont="1" applyFill="1" applyBorder="1" applyAlignment="1" applyProtection="1">
      <alignment horizontal="left" vertical="top" wrapText="1" indent="2"/>
    </xf>
    <xf numFmtId="0" fontId="31" fillId="4" borderId="10" xfId="3" applyNumberFormat="1" applyFont="1" applyFill="1" applyBorder="1" applyAlignment="1" applyProtection="1">
      <alignment horizontal="right" vertical="top" wrapText="1"/>
    </xf>
    <xf numFmtId="0" fontId="31" fillId="4" borderId="10" xfId="3" applyNumberFormat="1" applyFont="1" applyFill="1" applyBorder="1" applyAlignment="1" applyProtection="1">
      <alignment horizontal="left" vertical="top" wrapText="1" indent="1"/>
    </xf>
    <xf numFmtId="0" fontId="31" fillId="4" borderId="27" xfId="3" applyNumberFormat="1" applyFont="1" applyFill="1" applyBorder="1" applyAlignment="1" applyProtection="1">
      <alignment horizontal="right" vertical="top" wrapText="1"/>
    </xf>
    <xf numFmtId="164" fontId="17" fillId="4" borderId="1" xfId="3" applyNumberFormat="1" applyFont="1" applyFill="1" applyBorder="1" applyAlignment="1" applyProtection="1">
      <alignment horizontal="right" vertical="top" wrapText="1"/>
    </xf>
    <xf numFmtId="164" fontId="17" fillId="4" borderId="5" xfId="3" applyNumberFormat="1" applyFont="1" applyFill="1" applyBorder="1" applyAlignment="1" applyProtection="1">
      <alignment horizontal="left" vertical="top" wrapText="1" indent="2"/>
    </xf>
    <xf numFmtId="0" fontId="28" fillId="4" borderId="10" xfId="3" applyNumberFormat="1" applyFont="1" applyFill="1" applyBorder="1" applyAlignment="1" applyProtection="1">
      <alignment horizontal="right" vertical="top" wrapText="1"/>
    </xf>
    <xf numFmtId="0" fontId="28" fillId="4" borderId="10" xfId="3" applyNumberFormat="1" applyFont="1" applyFill="1" applyBorder="1" applyAlignment="1" applyProtection="1">
      <alignment horizontal="left" vertical="top" wrapText="1" indent="1"/>
    </xf>
    <xf numFmtId="0" fontId="29" fillId="4" borderId="1" xfId="3" applyNumberFormat="1" applyFont="1" applyFill="1" applyBorder="1" applyAlignment="1" applyProtection="1">
      <alignment horizontal="right" vertical="top" wrapText="1"/>
    </xf>
    <xf numFmtId="0" fontId="29" fillId="4" borderId="1" xfId="3" applyNumberFormat="1" applyFont="1" applyFill="1" applyBorder="1" applyAlignment="1" applyProtection="1">
      <alignment horizontal="left" vertical="top" wrapText="1" indent="1"/>
    </xf>
    <xf numFmtId="0" fontId="28" fillId="4" borderId="21" xfId="3" applyNumberFormat="1" applyFont="1" applyFill="1" applyBorder="1" applyAlignment="1" applyProtection="1">
      <alignment horizontal="right" vertical="top" wrapText="1"/>
    </xf>
    <xf numFmtId="0" fontId="28" fillId="4" borderId="21" xfId="3" applyNumberFormat="1" applyFont="1" applyFill="1" applyBorder="1" applyAlignment="1" applyProtection="1">
      <alignment horizontal="left" vertical="top" wrapText="1" indent="1"/>
    </xf>
    <xf numFmtId="164" fontId="33" fillId="4" borderId="1" xfId="3" applyNumberFormat="1" applyFont="1" applyFill="1" applyBorder="1" applyAlignment="1" applyProtection="1">
      <alignment horizontal="right" vertical="top" wrapText="1"/>
    </xf>
    <xf numFmtId="0" fontId="33" fillId="4" borderId="1" xfId="3" applyNumberFormat="1" applyFont="1" applyFill="1" applyBorder="1" applyAlignment="1" applyProtection="1">
      <alignment horizontal="left" vertical="top" wrapText="1"/>
    </xf>
    <xf numFmtId="0" fontId="31" fillId="4" borderId="1" xfId="3" applyNumberFormat="1" applyFont="1" applyFill="1" applyBorder="1" applyAlignment="1" applyProtection="1">
      <alignment horizontal="right" vertical="top" wrapText="1"/>
    </xf>
    <xf numFmtId="0" fontId="31" fillId="4" borderId="1" xfId="3" applyNumberFormat="1" applyFont="1" applyFill="1" applyBorder="1" applyAlignment="1" applyProtection="1">
      <alignment horizontal="left" vertical="top" wrapText="1" indent="1"/>
    </xf>
    <xf numFmtId="0" fontId="31" fillId="4" borderId="21" xfId="3" applyNumberFormat="1" applyFont="1" applyFill="1" applyBorder="1" applyAlignment="1" applyProtection="1">
      <alignment horizontal="right" vertical="top" wrapText="1"/>
    </xf>
    <xf numFmtId="0" fontId="31" fillId="4" borderId="21" xfId="3" applyNumberFormat="1" applyFont="1" applyFill="1" applyBorder="1" applyAlignment="1" applyProtection="1">
      <alignment horizontal="left" vertical="top" wrapText="1" indent="1"/>
    </xf>
    <xf numFmtId="0" fontId="17" fillId="4" borderId="1" xfId="3" applyNumberFormat="1" applyFont="1" applyFill="1" applyBorder="1" applyAlignment="1" applyProtection="1">
      <alignment horizontal="left" vertical="top" wrapText="1"/>
    </xf>
    <xf numFmtId="0" fontId="18" fillId="4" borderId="22" xfId="3" applyNumberFormat="1" applyFont="1" applyFill="1" applyBorder="1" applyAlignment="1" applyProtection="1">
      <alignment horizontal="left" vertical="top" wrapText="1" indent="1"/>
    </xf>
    <xf numFmtId="0" fontId="18" fillId="4" borderId="2" xfId="3" applyNumberFormat="1" applyFont="1" applyFill="1" applyBorder="1" applyAlignment="1" applyProtection="1">
      <alignment horizontal="left" vertical="top" wrapText="1" indent="1"/>
    </xf>
    <xf numFmtId="0" fontId="15" fillId="4" borderId="0" xfId="0" applyFont="1" applyFill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top" wrapText="1" indent="1"/>
    </xf>
    <xf numFmtId="0" fontId="35" fillId="4" borderId="0" xfId="0" applyFont="1" applyFill="1" applyBorder="1" applyAlignment="1" applyProtection="1">
      <alignment horizontal="left" wrapText="1"/>
    </xf>
    <xf numFmtId="0" fontId="35" fillId="4" borderId="0" xfId="0" applyFont="1" applyFill="1" applyBorder="1" applyAlignment="1" applyProtection="1">
      <alignment horizontal="left" wrapText="1" indent="1"/>
    </xf>
    <xf numFmtId="0" fontId="35" fillId="4" borderId="0" xfId="0" applyFont="1" applyFill="1" applyBorder="1" applyAlignment="1" applyProtection="1">
      <alignment horizontal="left"/>
    </xf>
    <xf numFmtId="0" fontId="35" fillId="4" borderId="0" xfId="0" applyFont="1" applyFill="1" applyBorder="1" applyAlignment="1" applyProtection="1">
      <alignment horizontal="left" indent="1"/>
    </xf>
    <xf numFmtId="0" fontId="19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vertical="center"/>
    </xf>
    <xf numFmtId="0" fontId="35" fillId="4" borderId="0" xfId="0" applyFont="1" applyFill="1" applyBorder="1" applyAlignment="1" applyProtection="1">
      <alignment horizontal="left" vertical="center" indent="1"/>
    </xf>
    <xf numFmtId="0" fontId="35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horizontal="left" vertical="center" indent="1"/>
    </xf>
    <xf numFmtId="0" fontId="3" fillId="5" borderId="0" xfId="0" applyFont="1" applyFill="1" applyBorder="1" applyAlignment="1" applyProtection="1">
      <alignment vertical="center"/>
    </xf>
    <xf numFmtId="164" fontId="18" fillId="5" borderId="9" xfId="0" applyNumberFormat="1" applyFont="1" applyFill="1" applyBorder="1" applyAlignment="1" applyProtection="1">
      <alignment horizontal="center" vertical="top" wrapText="1"/>
    </xf>
    <xf numFmtId="164" fontId="18" fillId="5" borderId="1" xfId="0" applyNumberFormat="1" applyFont="1" applyFill="1" applyBorder="1" applyAlignment="1" applyProtection="1">
      <alignment horizontal="center" vertical="top" wrapText="1"/>
    </xf>
    <xf numFmtId="10" fontId="18" fillId="5" borderId="24" xfId="0" applyNumberFormat="1" applyFont="1" applyFill="1" applyBorder="1" applyAlignment="1" applyProtection="1">
      <alignment horizontal="center" vertical="top" wrapText="1"/>
    </xf>
    <xf numFmtId="0" fontId="18" fillId="5" borderId="16" xfId="0" applyNumberFormat="1" applyFont="1" applyFill="1" applyBorder="1" applyAlignment="1" applyProtection="1">
      <alignment horizontal="center" vertical="center" wrapText="1"/>
    </xf>
    <xf numFmtId="0" fontId="18" fillId="5" borderId="11" xfId="0" applyNumberFormat="1" applyFont="1" applyFill="1" applyBorder="1" applyAlignment="1" applyProtection="1">
      <alignment horizontal="center" vertical="center" wrapText="1"/>
    </xf>
    <xf numFmtId="1" fontId="18" fillId="5" borderId="41" xfId="0" applyNumberFormat="1" applyFont="1" applyFill="1" applyBorder="1" applyAlignment="1" applyProtection="1">
      <alignment horizontal="center" vertical="center" wrapText="1"/>
    </xf>
    <xf numFmtId="164" fontId="17" fillId="5" borderId="20" xfId="3" applyNumberFormat="1" applyFont="1" applyFill="1" applyBorder="1" applyAlignment="1" applyProtection="1">
      <alignment horizontal="left" vertical="top" wrapText="1" indent="2"/>
    </xf>
    <xf numFmtId="0" fontId="17" fillId="5" borderId="29" xfId="3" applyNumberFormat="1" applyFont="1" applyFill="1" applyBorder="1" applyAlignment="1" applyProtection="1">
      <alignment horizontal="left" vertical="top" wrapText="1" indent="2"/>
    </xf>
    <xf numFmtId="164" fontId="17" fillId="5" borderId="29" xfId="3" applyNumberFormat="1" applyFont="1" applyFill="1" applyBorder="1" applyAlignment="1" applyProtection="1">
      <alignment horizontal="left" vertical="top" wrapText="1" indent="2"/>
    </xf>
    <xf numFmtId="169" fontId="18" fillId="5" borderId="10" xfId="3" applyNumberFormat="1" applyFont="1" applyFill="1" applyBorder="1" applyAlignment="1" applyProtection="1">
      <alignment horizontal="right" vertical="top" wrapText="1"/>
    </xf>
    <xf numFmtId="10" fontId="18" fillId="5" borderId="10" xfId="3" applyNumberFormat="1" applyFont="1" applyFill="1" applyBorder="1" applyAlignment="1" applyProtection="1">
      <alignment horizontal="right" vertical="top" wrapText="1"/>
    </xf>
    <xf numFmtId="169" fontId="18" fillId="5" borderId="22" xfId="3" applyNumberFormat="1" applyFont="1" applyFill="1" applyBorder="1" applyAlignment="1" applyProtection="1">
      <alignment horizontal="right" vertical="top" wrapText="1"/>
    </xf>
    <xf numFmtId="169" fontId="18" fillId="5" borderId="1" xfId="3" applyNumberFormat="1" applyFont="1" applyFill="1" applyBorder="1" applyAlignment="1" applyProtection="1">
      <alignment horizontal="right" vertical="top" wrapText="1"/>
    </xf>
    <xf numFmtId="169" fontId="18" fillId="5" borderId="2" xfId="3" applyNumberFormat="1" applyFont="1" applyFill="1" applyBorder="1" applyAlignment="1" applyProtection="1">
      <alignment horizontal="right" vertical="top" wrapText="1"/>
    </xf>
    <xf numFmtId="169" fontId="17" fillId="5" borderId="1" xfId="3" applyNumberFormat="1" applyFont="1" applyFill="1" applyBorder="1" applyAlignment="1" applyProtection="1">
      <alignment horizontal="right" vertical="top" wrapText="1"/>
    </xf>
    <xf numFmtId="10" fontId="17" fillId="5" borderId="1" xfId="3" applyNumberFormat="1" applyFont="1" applyFill="1" applyBorder="1" applyAlignment="1" applyProtection="1">
      <alignment horizontal="right" vertical="top" wrapText="1"/>
    </xf>
    <xf numFmtId="169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21" xfId="3" applyNumberFormat="1" applyFont="1" applyFill="1" applyBorder="1" applyAlignment="1" applyProtection="1">
      <alignment horizontal="right" vertical="top" wrapText="1"/>
    </xf>
    <xf numFmtId="10" fontId="18" fillId="5" borderId="1" xfId="3" applyNumberFormat="1" applyFont="1" applyFill="1" applyBorder="1" applyAlignment="1" applyProtection="1">
      <alignment horizontal="right" vertical="top" wrapText="1"/>
    </xf>
    <xf numFmtId="0" fontId="3" fillId="5" borderId="1" xfId="0" applyFont="1" applyFill="1" applyBorder="1" applyAlignment="1" applyProtection="1">
      <alignment horizontal="left" vertical="center"/>
    </xf>
    <xf numFmtId="9" fontId="17" fillId="5" borderId="1" xfId="3" applyNumberFormat="1" applyFont="1" applyFill="1" applyBorder="1" applyAlignment="1" applyProtection="1">
      <alignment horizontal="right" vertical="top" wrapText="1"/>
    </xf>
    <xf numFmtId="170" fontId="18" fillId="5" borderId="10" xfId="3" applyNumberFormat="1" applyFont="1" applyFill="1" applyBorder="1" applyAlignment="1" applyProtection="1">
      <alignment horizontal="right" vertical="top" wrapText="1"/>
    </xf>
    <xf numFmtId="170" fontId="18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right" vertical="top" wrapText="1"/>
    </xf>
    <xf numFmtId="0" fontId="18" fillId="5" borderId="21" xfId="3" applyNumberFormat="1" applyFont="1" applyFill="1" applyBorder="1" applyAlignment="1" applyProtection="1">
      <alignment horizontal="right" vertical="top" wrapText="1"/>
    </xf>
    <xf numFmtId="0" fontId="18" fillId="5" borderId="10" xfId="3" applyNumberFormat="1" applyFont="1" applyFill="1" applyBorder="1" applyAlignment="1" applyProtection="1">
      <alignment horizontal="right" vertical="top" wrapText="1"/>
    </xf>
    <xf numFmtId="164" fontId="29" fillId="5" borderId="5" xfId="3" applyNumberFormat="1" applyFont="1" applyFill="1" applyBorder="1" applyAlignment="1" applyProtection="1">
      <alignment horizontal="center" vertical="top" wrapText="1"/>
    </xf>
    <xf numFmtId="164" fontId="28" fillId="5" borderId="1" xfId="3" applyNumberFormat="1" applyFont="1" applyFill="1" applyBorder="1" applyAlignment="1" applyProtection="1">
      <alignment horizontal="left" vertical="top" wrapText="1" indent="1"/>
    </xf>
    <xf numFmtId="0" fontId="28" fillId="5" borderId="1" xfId="3" applyNumberFormat="1" applyFont="1" applyFill="1" applyBorder="1" applyAlignment="1" applyProtection="1">
      <alignment horizontal="right" vertical="top" wrapText="1"/>
    </xf>
    <xf numFmtId="0" fontId="18" fillId="5" borderId="1" xfId="3" applyNumberFormat="1" applyFont="1" applyFill="1" applyBorder="1" applyAlignment="1" applyProtection="1">
      <alignment horizontal="left" vertical="top" wrapText="1" indent="1"/>
    </xf>
    <xf numFmtId="164" fontId="29" fillId="5" borderId="5" xfId="3" applyNumberFormat="1" applyFont="1" applyFill="1" applyBorder="1" applyAlignment="1" applyProtection="1">
      <alignment horizontal="left" vertical="top" wrapText="1" indent="2"/>
    </xf>
    <xf numFmtId="164" fontId="17" fillId="5" borderId="17" xfId="3" applyNumberFormat="1" applyFont="1" applyFill="1" applyBorder="1" applyAlignment="1" applyProtection="1">
      <alignment horizontal="left" vertical="top" wrapText="1"/>
    </xf>
    <xf numFmtId="2" fontId="18" fillId="5" borderId="1" xfId="3" applyNumberFormat="1" applyFont="1" applyFill="1" applyBorder="1" applyAlignment="1" applyProtection="1">
      <alignment horizontal="right" vertical="top" wrapText="1"/>
    </xf>
    <xf numFmtId="0" fontId="28" fillId="5" borderId="17" xfId="3" applyNumberFormat="1" applyFont="1" applyFill="1" applyBorder="1" applyAlignment="1" applyProtection="1">
      <alignment horizontal="left" vertical="top" wrapText="1"/>
    </xf>
    <xf numFmtId="0" fontId="29" fillId="5" borderId="5" xfId="3" applyNumberFormat="1" applyFont="1" applyFill="1" applyBorder="1" applyAlignment="1" applyProtection="1">
      <alignment horizontal="left" vertical="top" wrapText="1" indent="2"/>
    </xf>
    <xf numFmtId="164" fontId="33" fillId="5" borderId="1" xfId="3" applyNumberFormat="1" applyFont="1" applyFill="1" applyBorder="1" applyAlignment="1" applyProtection="1">
      <alignment horizontal="left" vertical="top" wrapText="1" indent="1"/>
    </xf>
    <xf numFmtId="164" fontId="33" fillId="5" borderId="1" xfId="3" applyNumberFormat="1" applyFont="1" applyFill="1" applyBorder="1" applyAlignment="1" applyProtection="1">
      <alignment horizontal="left" vertical="top" wrapText="1" indent="2"/>
    </xf>
    <xf numFmtId="0" fontId="33" fillId="5" borderId="4" xfId="3" applyNumberFormat="1" applyFont="1" applyFill="1" applyBorder="1" applyAlignment="1" applyProtection="1">
      <alignment horizontal="left" vertical="top" wrapText="1" indent="2"/>
    </xf>
    <xf numFmtId="0" fontId="31" fillId="5" borderId="10" xfId="3" applyNumberFormat="1" applyFont="1" applyFill="1" applyBorder="1" applyAlignment="1" applyProtection="1">
      <alignment horizontal="right" vertical="top" wrapText="1"/>
    </xf>
    <xf numFmtId="164" fontId="17" fillId="5" borderId="5" xfId="3" applyNumberFormat="1" applyFont="1" applyFill="1" applyBorder="1" applyAlignment="1" applyProtection="1">
      <alignment horizontal="left" vertical="top" wrapText="1" indent="2"/>
    </xf>
    <xf numFmtId="0" fontId="28" fillId="5" borderId="10" xfId="3" applyNumberFormat="1" applyFont="1" applyFill="1" applyBorder="1" applyAlignment="1" applyProtection="1">
      <alignment horizontal="right" vertical="top" wrapText="1"/>
    </xf>
    <xf numFmtId="0" fontId="29" fillId="5" borderId="1" xfId="3" applyNumberFormat="1" applyFont="1" applyFill="1" applyBorder="1" applyAlignment="1" applyProtection="1">
      <alignment horizontal="right" vertical="top" wrapText="1"/>
    </xf>
    <xf numFmtId="0" fontId="28" fillId="5" borderId="21" xfId="3" applyNumberFormat="1" applyFont="1" applyFill="1" applyBorder="1" applyAlignment="1" applyProtection="1">
      <alignment horizontal="right" vertical="top" wrapText="1"/>
    </xf>
    <xf numFmtId="164" fontId="33" fillId="5" borderId="1" xfId="3" applyNumberFormat="1" applyFont="1" applyFill="1" applyBorder="1" applyAlignment="1" applyProtection="1">
      <alignment horizontal="right" vertical="top" wrapText="1"/>
    </xf>
    <xf numFmtId="0" fontId="33" fillId="5" borderId="1" xfId="3" applyNumberFormat="1" applyFont="1" applyFill="1" applyBorder="1" applyAlignment="1" applyProtection="1">
      <alignment horizontal="left" vertical="top" wrapText="1"/>
    </xf>
    <xf numFmtId="0" fontId="31" fillId="5" borderId="1" xfId="3" applyNumberFormat="1" applyFont="1" applyFill="1" applyBorder="1" applyAlignment="1" applyProtection="1">
      <alignment horizontal="right" vertical="top" wrapText="1"/>
    </xf>
    <xf numFmtId="0" fontId="31" fillId="5" borderId="1" xfId="3" applyNumberFormat="1" applyFont="1" applyFill="1" applyBorder="1" applyAlignment="1" applyProtection="1">
      <alignment horizontal="left" vertical="top" wrapText="1" indent="1"/>
    </xf>
    <xf numFmtId="0" fontId="31" fillId="5" borderId="21" xfId="3" applyNumberFormat="1" applyFont="1" applyFill="1" applyBorder="1" applyAlignment="1" applyProtection="1">
      <alignment horizontal="right" vertical="top" wrapText="1"/>
    </xf>
    <xf numFmtId="0" fontId="31" fillId="5" borderId="21" xfId="3" applyNumberFormat="1" applyFont="1" applyFill="1" applyBorder="1" applyAlignment="1" applyProtection="1">
      <alignment horizontal="left" vertical="top" wrapText="1" indent="1"/>
    </xf>
    <xf numFmtId="0" fontId="31" fillId="5" borderId="27" xfId="3" applyNumberFormat="1" applyFont="1" applyFill="1" applyBorder="1" applyAlignment="1" applyProtection="1">
      <alignment horizontal="right" vertical="top" wrapText="1"/>
    </xf>
    <xf numFmtId="0" fontId="31" fillId="5" borderId="7" xfId="3" applyNumberFormat="1" applyFont="1" applyFill="1" applyBorder="1" applyAlignment="1" applyProtection="1">
      <alignment horizontal="right" vertical="top" wrapText="1"/>
    </xf>
    <xf numFmtId="164" fontId="17" fillId="5" borderId="1" xfId="3" applyNumberFormat="1" applyFont="1" applyFill="1" applyBorder="1" applyAlignment="1" applyProtection="1">
      <alignment horizontal="right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1"/>
    </xf>
    <xf numFmtId="0" fontId="18" fillId="5" borderId="10" xfId="3" applyNumberFormat="1" applyFont="1" applyFill="1" applyBorder="1" applyAlignment="1" applyProtection="1">
      <alignment horizontal="left" vertical="top" wrapText="1" indent="1"/>
    </xf>
    <xf numFmtId="0" fontId="17" fillId="5" borderId="1" xfId="3" applyNumberFormat="1" applyFont="1" applyFill="1" applyBorder="1" applyAlignment="1" applyProtection="1">
      <alignment horizontal="left" vertical="top" wrapText="1"/>
    </xf>
    <xf numFmtId="0" fontId="18" fillId="5" borderId="22" xfId="3" applyNumberFormat="1" applyFont="1" applyFill="1" applyBorder="1" applyAlignment="1" applyProtection="1">
      <alignment horizontal="left" vertical="top" wrapText="1" indent="1"/>
    </xf>
    <xf numFmtId="0" fontId="18" fillId="5" borderId="2" xfId="3" applyNumberFormat="1" applyFont="1" applyFill="1" applyBorder="1" applyAlignment="1" applyProtection="1">
      <alignment horizontal="left" vertical="top" wrapText="1" indent="1"/>
    </xf>
    <xf numFmtId="0" fontId="18" fillId="5" borderId="27" xfId="3" applyNumberFormat="1" applyFont="1" applyFill="1" applyBorder="1" applyAlignment="1" applyProtection="1">
      <alignment horizontal="right" vertical="top" wrapText="1"/>
    </xf>
    <xf numFmtId="0" fontId="15" fillId="5" borderId="0" xfId="0" applyFont="1" applyFill="1" applyBorder="1" applyAlignment="1" applyProtection="1">
      <alignment horizontal="justify" vertical="top" wrapText="1"/>
    </xf>
    <xf numFmtId="0" fontId="35" fillId="5" borderId="0" xfId="0" applyFont="1" applyFill="1" applyBorder="1" applyAlignment="1" applyProtection="1">
      <alignment horizontal="left" wrapText="1"/>
    </xf>
    <xf numFmtId="0" fontId="35" fillId="5" borderId="0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vertical="center"/>
    </xf>
    <xf numFmtId="164" fontId="19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vertical="center"/>
    </xf>
    <xf numFmtId="164" fontId="35" fillId="5" borderId="0" xfId="3" applyNumberFormat="1" applyFont="1" applyFill="1" applyBorder="1" applyAlignment="1" applyProtection="1">
      <alignment vertical="center" wrapText="1"/>
    </xf>
    <xf numFmtId="0" fontId="35" fillId="5" borderId="0" xfId="0" applyFont="1" applyFill="1" applyBorder="1" applyAlignment="1" applyProtection="1">
      <alignment horizontal="left" vertical="center"/>
    </xf>
    <xf numFmtId="164" fontId="3" fillId="5" borderId="0" xfId="3" applyNumberFormat="1" applyFont="1" applyFill="1" applyBorder="1" applyAlignment="1" applyProtection="1">
      <alignment vertical="center" wrapText="1"/>
    </xf>
    <xf numFmtId="167" fontId="3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17" fillId="4" borderId="1" xfId="3" applyNumberFormat="1" applyFont="1" applyFill="1" applyBorder="1" applyAlignment="1" applyProtection="1">
      <alignment horizontal="left" vertical="top" wrapText="1" indent="2"/>
    </xf>
    <xf numFmtId="164" fontId="29" fillId="4" borderId="1" xfId="3" applyNumberFormat="1" applyFont="1" applyFill="1" applyBorder="1" applyAlignment="1" applyProtection="1">
      <alignment horizontal="left" vertical="top" wrapText="1" indent="2"/>
    </xf>
    <xf numFmtId="0" fontId="29" fillId="4" borderId="4" xfId="3" applyNumberFormat="1" applyFont="1" applyFill="1" applyBorder="1" applyAlignment="1" applyProtection="1">
      <alignment horizontal="center" vertical="top" wrapText="1"/>
    </xf>
    <xf numFmtId="0" fontId="17" fillId="5" borderId="1" xfId="3" applyNumberFormat="1" applyFont="1" applyFill="1" applyBorder="1" applyAlignment="1" applyProtection="1">
      <alignment horizontal="left" vertical="top" wrapText="1" indent="2"/>
    </xf>
    <xf numFmtId="164" fontId="29" fillId="5" borderId="1" xfId="3" applyNumberFormat="1" applyFont="1" applyFill="1" applyBorder="1" applyAlignment="1" applyProtection="1">
      <alignment horizontal="left" vertical="top" wrapText="1" indent="2"/>
    </xf>
    <xf numFmtId="0" fontId="29" fillId="5" borderId="4" xfId="3" applyNumberFormat="1" applyFont="1" applyFill="1" applyBorder="1" applyAlignment="1" applyProtection="1">
      <alignment horizontal="center" vertical="top" wrapText="1"/>
    </xf>
    <xf numFmtId="0" fontId="17" fillId="2" borderId="2" xfId="3" applyNumberFormat="1" applyFont="1" applyFill="1" applyBorder="1" applyAlignment="1" applyProtection="1">
      <alignment horizontal="right" vertical="top" wrapText="1"/>
    </xf>
    <xf numFmtId="164" fontId="29" fillId="2" borderId="1" xfId="3" applyNumberFormat="1" applyFont="1" applyFill="1" applyBorder="1" applyAlignment="1" applyProtection="1">
      <alignment horizontal="left" vertical="top" wrapText="1" indent="2"/>
    </xf>
    <xf numFmtId="0" fontId="29" fillId="2" borderId="1" xfId="3" applyNumberFormat="1" applyFont="1" applyFill="1" applyBorder="1" applyAlignment="1" applyProtection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" fontId="17" fillId="2" borderId="1" xfId="3" applyNumberFormat="1" applyFont="1" applyFill="1" applyBorder="1" applyAlignment="1" applyProtection="1">
      <alignment horizontal="left" vertical="top" wrapText="1"/>
    </xf>
    <xf numFmtId="2" fontId="33" fillId="3" borderId="1" xfId="3" applyNumberFormat="1" applyFont="1" applyFill="1" applyBorder="1" applyAlignment="1" applyProtection="1">
      <alignment horizontal="left" vertical="top" wrapText="1" indent="2"/>
    </xf>
    <xf numFmtId="165" fontId="3" fillId="3" borderId="1" xfId="3" applyNumberFormat="1" applyFont="1" applyFill="1" applyBorder="1" applyAlignment="1">
      <alignment horizontal="center" vertical="top" wrapText="1"/>
    </xf>
    <xf numFmtId="2" fontId="18" fillId="4" borderId="1" xfId="3" applyNumberFormat="1" applyFont="1" applyFill="1" applyBorder="1" applyAlignment="1" applyProtection="1">
      <alignment horizontal="right" vertical="top" wrapText="1"/>
    </xf>
    <xf numFmtId="167" fontId="3" fillId="0" borderId="5" xfId="3" applyNumberFormat="1" applyFont="1" applyBorder="1" applyAlignment="1">
      <alignment horizontal="center" vertical="top" wrapText="1"/>
    </xf>
    <xf numFmtId="2" fontId="17" fillId="5" borderId="1" xfId="3" applyNumberFormat="1" applyFont="1" applyFill="1" applyBorder="1" applyAlignment="1" applyProtection="1">
      <alignment horizontal="right" vertical="top" wrapText="1"/>
    </xf>
    <xf numFmtId="2" fontId="17" fillId="4" borderId="1" xfId="3" applyNumberFormat="1" applyFont="1" applyFill="1" applyBorder="1" applyAlignment="1" applyProtection="1">
      <alignment horizontal="right" vertical="top" wrapText="1"/>
    </xf>
    <xf numFmtId="2" fontId="18" fillId="4" borderId="21" xfId="3" applyNumberFormat="1" applyFont="1" applyFill="1" applyBorder="1" applyAlignment="1" applyProtection="1">
      <alignment horizontal="right" vertical="top" wrapText="1"/>
    </xf>
    <xf numFmtId="172" fontId="18" fillId="5" borderId="1" xfId="3" applyNumberFormat="1" applyFont="1" applyFill="1" applyBorder="1" applyAlignment="1" applyProtection="1">
      <alignment horizontal="right" vertical="top" wrapText="1"/>
    </xf>
    <xf numFmtId="164" fontId="18" fillId="5" borderId="1" xfId="3" applyNumberFormat="1" applyFont="1" applyFill="1" applyBorder="1" applyAlignment="1" applyProtection="1">
      <alignment horizontal="left" vertical="top" wrapText="1" indent="1"/>
    </xf>
    <xf numFmtId="164" fontId="18" fillId="5" borderId="1" xfId="3" applyNumberFormat="1" applyFont="1" applyFill="1" applyBorder="1" applyAlignment="1" applyProtection="1">
      <alignment horizontal="right" vertical="top" wrapText="1"/>
    </xf>
    <xf numFmtId="165" fontId="2" fillId="3" borderId="1" xfId="3" applyNumberFormat="1" applyFont="1" applyFill="1" applyBorder="1" applyAlignment="1">
      <alignment horizontal="center" vertical="top" wrapText="1"/>
    </xf>
    <xf numFmtId="164" fontId="45" fillId="0" borderId="5" xfId="3" applyNumberFormat="1" applyFont="1" applyFill="1" applyBorder="1" applyAlignment="1" applyProtection="1">
      <alignment horizontal="left" vertical="top" wrapText="1" indent="2"/>
    </xf>
    <xf numFmtId="165" fontId="46" fillId="0" borderId="5" xfId="3" applyNumberFormat="1" applyFont="1" applyBorder="1" applyAlignment="1">
      <alignment horizontal="center" vertical="top" wrapText="1"/>
    </xf>
    <xf numFmtId="0" fontId="3" fillId="7" borderId="0" xfId="0" applyFont="1" applyFill="1" applyBorder="1" applyAlignment="1" applyProtection="1">
      <alignment vertical="center"/>
    </xf>
    <xf numFmtId="164" fontId="18" fillId="7" borderId="9" xfId="0" applyNumberFormat="1" applyFont="1" applyFill="1" applyBorder="1" applyAlignment="1" applyProtection="1">
      <alignment horizontal="center" vertical="top" wrapText="1"/>
    </xf>
    <xf numFmtId="164" fontId="18" fillId="7" borderId="1" xfId="0" applyNumberFormat="1" applyFont="1" applyFill="1" applyBorder="1" applyAlignment="1" applyProtection="1">
      <alignment horizontal="center" vertical="top" wrapText="1"/>
    </xf>
    <xf numFmtId="10" fontId="18" fillId="7" borderId="24" xfId="0" applyNumberFormat="1" applyFont="1" applyFill="1" applyBorder="1" applyAlignment="1" applyProtection="1">
      <alignment horizontal="center" vertical="top" wrapText="1"/>
    </xf>
    <xf numFmtId="164" fontId="18" fillId="7" borderId="42" xfId="0" applyNumberFormat="1" applyFont="1" applyFill="1" applyBorder="1" applyAlignment="1" applyProtection="1">
      <alignment horizontal="center" vertical="top" wrapText="1"/>
    </xf>
    <xf numFmtId="10" fontId="18" fillId="7" borderId="0" xfId="0" applyNumberFormat="1" applyFont="1" applyFill="1" applyBorder="1" applyAlignment="1" applyProtection="1">
      <alignment horizontal="center" vertical="top" wrapText="1"/>
    </xf>
    <xf numFmtId="0" fontId="18" fillId="7" borderId="16" xfId="0" applyNumberFormat="1" applyFont="1" applyFill="1" applyBorder="1" applyAlignment="1" applyProtection="1">
      <alignment horizontal="center" vertical="center" wrapText="1"/>
    </xf>
    <xf numFmtId="0" fontId="18" fillId="7" borderId="11" xfId="0" applyNumberFormat="1" applyFont="1" applyFill="1" applyBorder="1" applyAlignment="1" applyProtection="1">
      <alignment horizontal="center" vertical="center" wrapText="1"/>
    </xf>
    <xf numFmtId="1" fontId="18" fillId="7" borderId="41" xfId="0" applyNumberFormat="1" applyFont="1" applyFill="1" applyBorder="1" applyAlignment="1" applyProtection="1">
      <alignment horizontal="center" vertical="center" wrapText="1"/>
    </xf>
    <xf numFmtId="1" fontId="18" fillId="7" borderId="11" xfId="0" applyNumberFormat="1" applyFont="1" applyFill="1" applyBorder="1" applyAlignment="1" applyProtection="1">
      <alignment horizontal="center" vertical="center" wrapText="1"/>
    </xf>
    <xf numFmtId="0" fontId="18" fillId="7" borderId="43" xfId="0" applyNumberFormat="1" applyFont="1" applyFill="1" applyBorder="1" applyAlignment="1" applyProtection="1">
      <alignment horizontal="center" vertical="center" wrapText="1"/>
    </xf>
    <xf numFmtId="0" fontId="18" fillId="7" borderId="44" xfId="0" applyNumberFormat="1" applyFont="1" applyFill="1" applyBorder="1" applyAlignment="1" applyProtection="1">
      <alignment horizontal="center" vertical="center" wrapText="1"/>
    </xf>
    <xf numFmtId="1" fontId="18" fillId="7" borderId="16" xfId="0" applyNumberFormat="1" applyFont="1" applyFill="1" applyBorder="1" applyAlignment="1" applyProtection="1">
      <alignment horizontal="center" vertical="center" wrapText="1"/>
    </xf>
    <xf numFmtId="164" fontId="17" fillId="7" borderId="20" xfId="3" applyNumberFormat="1" applyFont="1" applyFill="1" applyBorder="1" applyAlignment="1" applyProtection="1">
      <alignment horizontal="left" vertical="top" wrapText="1" indent="2"/>
    </xf>
    <xf numFmtId="169" fontId="17" fillId="7" borderId="45" xfId="3" applyNumberFormat="1" applyFont="1" applyFill="1" applyBorder="1" applyAlignment="1" applyProtection="1">
      <alignment horizontal="right" vertical="top" wrapText="1"/>
    </xf>
    <xf numFmtId="10" fontId="17" fillId="7" borderId="46" xfId="3" applyNumberFormat="1" applyFont="1" applyFill="1" applyBorder="1" applyAlignment="1" applyProtection="1">
      <alignment horizontal="right" vertical="top" wrapText="1"/>
    </xf>
    <xf numFmtId="9" fontId="17" fillId="7" borderId="5" xfId="3" applyNumberFormat="1" applyFont="1" applyFill="1" applyBorder="1" applyAlignment="1" applyProtection="1">
      <alignment horizontal="right" vertical="top" wrapText="1"/>
    </xf>
    <xf numFmtId="10" fontId="17" fillId="7" borderId="47" xfId="3" applyNumberFormat="1" applyFont="1" applyFill="1" applyBorder="1" applyAlignment="1" applyProtection="1">
      <alignment horizontal="right" vertical="top" wrapText="1"/>
    </xf>
    <xf numFmtId="169" fontId="18" fillId="7" borderId="30" xfId="3" applyNumberFormat="1" applyFont="1" applyFill="1" applyBorder="1" applyAlignment="1" applyProtection="1">
      <alignment horizontal="right" vertical="top" wrapText="1"/>
    </xf>
    <xf numFmtId="169" fontId="18" fillId="7" borderId="31" xfId="3" applyNumberFormat="1" applyFont="1" applyFill="1" applyBorder="1" applyAlignment="1" applyProtection="1">
      <alignment horizontal="right" vertical="top" wrapText="1"/>
    </xf>
    <xf numFmtId="169" fontId="18" fillId="7" borderId="48" xfId="3" applyNumberFormat="1" applyFont="1" applyFill="1" applyBorder="1" applyAlignment="1" applyProtection="1">
      <alignment horizontal="right" vertical="top" wrapText="1"/>
    </xf>
    <xf numFmtId="169" fontId="18" fillId="7" borderId="32" xfId="3" applyNumberFormat="1" applyFont="1" applyFill="1" applyBorder="1" applyAlignment="1" applyProtection="1">
      <alignment horizontal="right" vertical="top" wrapText="1"/>
    </xf>
    <xf numFmtId="10" fontId="18" fillId="7" borderId="33" xfId="3" applyNumberFormat="1" applyFont="1" applyFill="1" applyBorder="1" applyAlignment="1" applyProtection="1">
      <alignment horizontal="right" vertical="top" wrapText="1"/>
    </xf>
    <xf numFmtId="10" fontId="18" fillId="7" borderId="49" xfId="3" applyNumberFormat="1" applyFont="1" applyFill="1" applyBorder="1" applyAlignment="1" applyProtection="1">
      <alignment horizontal="right" vertical="top" wrapText="1"/>
    </xf>
    <xf numFmtId="169" fontId="18" fillId="7" borderId="34" xfId="3" applyNumberFormat="1" applyFont="1" applyFill="1" applyBorder="1" applyAlignment="1" applyProtection="1">
      <alignment horizontal="right" vertical="top" wrapText="1"/>
    </xf>
    <xf numFmtId="10" fontId="18" fillId="7" borderId="35" xfId="3" applyNumberFormat="1" applyFont="1" applyFill="1" applyBorder="1" applyAlignment="1" applyProtection="1">
      <alignment horizontal="right" vertical="top" wrapText="1"/>
    </xf>
    <xf numFmtId="10" fontId="18" fillId="7" borderId="50" xfId="3" applyNumberFormat="1" applyFont="1" applyFill="1" applyBorder="1" applyAlignment="1" applyProtection="1">
      <alignment horizontal="right" vertical="top" wrapText="1"/>
    </xf>
    <xf numFmtId="169" fontId="18" fillId="7" borderId="10" xfId="3" applyNumberFormat="1" applyFont="1" applyFill="1" applyBorder="1" applyAlignment="1" applyProtection="1">
      <alignment horizontal="right" vertical="top" wrapText="1"/>
    </xf>
    <xf numFmtId="10" fontId="18" fillId="7" borderId="10" xfId="3" applyNumberFormat="1" applyFont="1" applyFill="1" applyBorder="1" applyAlignment="1" applyProtection="1">
      <alignment horizontal="right" vertical="top" wrapText="1"/>
    </xf>
    <xf numFmtId="169" fontId="18" fillId="7" borderId="22" xfId="3" applyNumberFormat="1" applyFont="1" applyFill="1" applyBorder="1" applyAlignment="1" applyProtection="1">
      <alignment horizontal="right" vertical="top" wrapText="1"/>
    </xf>
    <xf numFmtId="10" fontId="18" fillId="7" borderId="26" xfId="3" applyNumberFormat="1" applyFont="1" applyFill="1" applyBorder="1" applyAlignment="1" applyProtection="1">
      <alignment horizontal="right" vertical="top" wrapText="1"/>
    </xf>
    <xf numFmtId="169" fontId="18" fillId="7" borderId="1" xfId="3" applyNumberFormat="1" applyFont="1" applyFill="1" applyBorder="1" applyAlignment="1" applyProtection="1">
      <alignment horizontal="right" vertical="top" wrapText="1"/>
    </xf>
    <xf numFmtId="169" fontId="18" fillId="7" borderId="2" xfId="3" applyNumberFormat="1" applyFont="1" applyFill="1" applyBorder="1" applyAlignment="1" applyProtection="1">
      <alignment horizontal="right" vertical="top" wrapText="1"/>
    </xf>
    <xf numFmtId="169" fontId="18" fillId="7" borderId="4" xfId="3" applyNumberFormat="1" applyFont="1" applyFill="1" applyBorder="1" applyAlignment="1" applyProtection="1">
      <alignment horizontal="right" vertical="top" wrapText="1"/>
    </xf>
    <xf numFmtId="169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30" xfId="3" applyNumberFormat="1" applyFont="1" applyFill="1" applyBorder="1" applyAlignment="1" applyProtection="1">
      <alignment horizontal="right" vertical="top" wrapText="1"/>
    </xf>
    <xf numFmtId="10" fontId="17" fillId="7" borderId="31" xfId="3" applyNumberFormat="1" applyFont="1" applyFill="1" applyBorder="1" applyAlignment="1" applyProtection="1">
      <alignment horizontal="right" vertical="top" wrapText="1"/>
    </xf>
    <xf numFmtId="10" fontId="17" fillId="7" borderId="48" xfId="3" applyNumberFormat="1" applyFont="1" applyFill="1" applyBorder="1" applyAlignment="1" applyProtection="1">
      <alignment horizontal="right" vertical="top" wrapText="1"/>
    </xf>
    <xf numFmtId="10" fontId="17" fillId="7" borderId="1" xfId="3" applyNumberFormat="1" applyFont="1" applyFill="1" applyBorder="1" applyAlignment="1" applyProtection="1">
      <alignment horizontal="right" vertical="top" wrapText="1"/>
    </xf>
    <xf numFmtId="169" fontId="17" fillId="7" borderId="2" xfId="3" applyNumberFormat="1" applyFont="1" applyFill="1" applyBorder="1" applyAlignment="1" applyProtection="1">
      <alignment horizontal="right" vertical="top" wrapText="1"/>
    </xf>
    <xf numFmtId="10" fontId="17" fillId="7" borderId="4" xfId="3" applyNumberFormat="1" applyFont="1" applyFill="1" applyBorder="1" applyAlignment="1" applyProtection="1">
      <alignment horizontal="right" vertical="top" wrapText="1"/>
    </xf>
    <xf numFmtId="169" fontId="18" fillId="7" borderId="21" xfId="3" applyNumberFormat="1" applyFont="1" applyFill="1" applyBorder="1" applyAlignment="1" applyProtection="1">
      <alignment horizontal="right" vertical="top" wrapText="1"/>
    </xf>
    <xf numFmtId="10" fontId="18" fillId="7" borderId="21" xfId="3" applyNumberFormat="1" applyFont="1" applyFill="1" applyBorder="1" applyAlignment="1" applyProtection="1">
      <alignment horizontal="right" vertical="top" wrapText="1"/>
    </xf>
    <xf numFmtId="169" fontId="18" fillId="7" borderId="39" xfId="3" applyNumberFormat="1" applyFont="1" applyFill="1" applyBorder="1" applyAlignment="1" applyProtection="1">
      <alignment horizontal="right" vertical="top" wrapText="1"/>
    </xf>
    <xf numFmtId="10" fontId="18" fillId="7" borderId="38" xfId="3" applyNumberFormat="1" applyFont="1" applyFill="1" applyBorder="1" applyAlignment="1" applyProtection="1">
      <alignment horizontal="right" vertical="top" wrapText="1"/>
    </xf>
    <xf numFmtId="10" fontId="18" fillId="7" borderId="31" xfId="3" applyNumberFormat="1" applyFont="1" applyFill="1" applyBorder="1" applyAlignment="1" applyProtection="1">
      <alignment horizontal="right" vertical="top" wrapText="1"/>
    </xf>
    <xf numFmtId="10" fontId="18" fillId="7" borderId="48" xfId="3" applyNumberFormat="1" applyFont="1" applyFill="1" applyBorder="1" applyAlignment="1" applyProtection="1">
      <alignment horizontal="right" vertical="top" wrapText="1"/>
    </xf>
    <xf numFmtId="10" fontId="18" fillId="7" borderId="1" xfId="3" applyNumberFormat="1" applyFont="1" applyFill="1" applyBorder="1" applyAlignment="1" applyProtection="1">
      <alignment horizontal="right" vertical="top" wrapText="1"/>
    </xf>
    <xf numFmtId="10" fontId="18" fillId="7" borderId="4" xfId="3" applyNumberFormat="1" applyFont="1" applyFill="1" applyBorder="1" applyAlignment="1" applyProtection="1">
      <alignment horizontal="right" vertical="top" wrapText="1"/>
    </xf>
    <xf numFmtId="0" fontId="3" fillId="7" borderId="1" xfId="0" applyFont="1" applyFill="1" applyBorder="1" applyAlignment="1" applyProtection="1">
      <alignment horizontal="left" vertical="center"/>
    </xf>
    <xf numFmtId="169" fontId="17" fillId="7" borderId="36" xfId="3" applyNumberFormat="1" applyFont="1" applyFill="1" applyBorder="1" applyAlignment="1" applyProtection="1">
      <alignment horizontal="right" vertical="top" wrapText="1"/>
    </xf>
    <xf numFmtId="10" fontId="17" fillId="7" borderId="37" xfId="3" applyNumberFormat="1" applyFont="1" applyFill="1" applyBorder="1" applyAlignment="1" applyProtection="1">
      <alignment horizontal="right" vertical="top" wrapText="1"/>
    </xf>
    <xf numFmtId="10" fontId="17" fillId="7" borderId="6" xfId="3" applyNumberFormat="1" applyFont="1" applyFill="1" applyBorder="1" applyAlignment="1" applyProtection="1">
      <alignment horizontal="right" vertical="top" wrapText="1"/>
    </xf>
    <xf numFmtId="10" fontId="17" fillId="7" borderId="2" xfId="3" applyNumberFormat="1" applyFont="1" applyFill="1" applyBorder="1" applyAlignment="1" applyProtection="1">
      <alignment horizontal="right" vertical="top" wrapText="1"/>
    </xf>
    <xf numFmtId="10" fontId="18" fillId="7" borderId="7" xfId="3" applyNumberFormat="1" applyFont="1" applyFill="1" applyBorder="1" applyAlignment="1" applyProtection="1">
      <alignment horizontal="right" vertical="top" wrapText="1"/>
    </xf>
    <xf numFmtId="10" fontId="18" fillId="7" borderId="2" xfId="3" applyNumberFormat="1" applyFont="1" applyFill="1" applyBorder="1" applyAlignment="1" applyProtection="1">
      <alignment horizontal="right" vertical="top" wrapText="1"/>
    </xf>
    <xf numFmtId="10" fontId="18" fillId="7" borderId="40" xfId="3" applyNumberFormat="1" applyFont="1" applyFill="1" applyBorder="1" applyAlignment="1" applyProtection="1">
      <alignment horizontal="right" vertical="top" wrapText="1"/>
    </xf>
    <xf numFmtId="10" fontId="18" fillId="7" borderId="39" xfId="3" applyNumberFormat="1" applyFont="1" applyFill="1" applyBorder="1" applyAlignment="1" applyProtection="1">
      <alignment horizontal="right" vertical="top" wrapText="1"/>
    </xf>
    <xf numFmtId="10" fontId="18" fillId="7" borderId="27" xfId="3" applyNumberFormat="1" applyFont="1" applyFill="1" applyBorder="1" applyAlignment="1" applyProtection="1">
      <alignment horizontal="right" vertical="top" wrapText="1"/>
    </xf>
    <xf numFmtId="10" fontId="18" fillId="7" borderId="22" xfId="3" applyNumberFormat="1" applyFont="1" applyFill="1" applyBorder="1" applyAlignment="1" applyProtection="1">
      <alignment horizontal="right" vertical="top" wrapText="1"/>
    </xf>
    <xf numFmtId="169" fontId="18" fillId="7" borderId="36" xfId="3" applyNumberFormat="1" applyFont="1" applyFill="1" applyBorder="1" applyAlignment="1" applyProtection="1">
      <alignment horizontal="right" vertical="top" wrapText="1"/>
    </xf>
    <xf numFmtId="10" fontId="18" fillId="7" borderId="37" xfId="3" applyNumberFormat="1" applyFont="1" applyFill="1" applyBorder="1" applyAlignment="1" applyProtection="1">
      <alignment horizontal="right" vertical="top" wrapText="1"/>
    </xf>
    <xf numFmtId="10" fontId="18" fillId="7" borderId="6" xfId="3" applyNumberFormat="1" applyFont="1" applyFill="1" applyBorder="1" applyAlignment="1" applyProtection="1">
      <alignment horizontal="right" vertical="top" wrapText="1"/>
    </xf>
    <xf numFmtId="0" fontId="17" fillId="7" borderId="36" xfId="3" applyNumberFormat="1" applyFont="1" applyFill="1" applyBorder="1" applyAlignment="1" applyProtection="1">
      <alignment horizontal="right" vertical="top" wrapText="1"/>
    </xf>
    <xf numFmtId="0" fontId="17" fillId="7" borderId="37" xfId="3" applyNumberFormat="1" applyFont="1" applyFill="1" applyBorder="1" applyAlignment="1" applyProtection="1">
      <alignment horizontal="right" vertical="top" wrapText="1"/>
    </xf>
    <xf numFmtId="0" fontId="17" fillId="7" borderId="2" xfId="3" applyNumberFormat="1" applyFont="1" applyFill="1" applyBorder="1" applyAlignment="1" applyProtection="1">
      <alignment horizontal="right" vertical="top" wrapText="1"/>
    </xf>
    <xf numFmtId="0" fontId="17" fillId="7" borderId="6" xfId="3" applyNumberFormat="1" applyFont="1" applyFill="1" applyBorder="1" applyAlignment="1" applyProtection="1">
      <alignment horizontal="right" vertical="top" wrapText="1"/>
    </xf>
    <xf numFmtId="0" fontId="18" fillId="7" borderId="30" xfId="3" applyNumberFormat="1" applyFont="1" applyFill="1" applyBorder="1" applyAlignment="1" applyProtection="1">
      <alignment horizontal="right" vertical="top" wrapText="1"/>
    </xf>
    <xf numFmtId="0" fontId="18" fillId="7" borderId="48" xfId="3" applyNumberFormat="1" applyFont="1" applyFill="1" applyBorder="1" applyAlignment="1" applyProtection="1">
      <alignment horizontal="right" vertical="top" wrapText="1"/>
    </xf>
    <xf numFmtId="0" fontId="18" fillId="7" borderId="2" xfId="3" applyNumberFormat="1" applyFont="1" applyFill="1" applyBorder="1" applyAlignment="1" applyProtection="1">
      <alignment horizontal="right" vertical="top" wrapText="1"/>
    </xf>
    <xf numFmtId="0" fontId="18" fillId="7" borderId="32" xfId="3" applyNumberFormat="1" applyFont="1" applyFill="1" applyBorder="1" applyAlignment="1" applyProtection="1">
      <alignment horizontal="right" vertical="top" wrapText="1"/>
    </xf>
    <xf numFmtId="0" fontId="18" fillId="7" borderId="49" xfId="3" applyNumberFormat="1" applyFont="1" applyFill="1" applyBorder="1" applyAlignment="1" applyProtection="1">
      <alignment horizontal="right" vertical="top" wrapText="1"/>
    </xf>
    <xf numFmtId="0" fontId="18" fillId="7" borderId="39" xfId="3" applyNumberFormat="1" applyFont="1" applyFill="1" applyBorder="1" applyAlignment="1" applyProtection="1">
      <alignment horizontal="right" vertical="top" wrapText="1"/>
    </xf>
    <xf numFmtId="0" fontId="18" fillId="7" borderId="10" xfId="3" applyNumberFormat="1" applyFont="1" applyFill="1" applyBorder="1" applyAlignment="1" applyProtection="1">
      <alignment horizontal="right" vertical="top" wrapText="1"/>
    </xf>
    <xf numFmtId="0" fontId="18" fillId="7" borderId="34" xfId="3" applyNumberFormat="1" applyFont="1" applyFill="1" applyBorder="1" applyAlignment="1" applyProtection="1">
      <alignment horizontal="right" vertical="top" wrapText="1"/>
    </xf>
    <xf numFmtId="0" fontId="18" fillId="7" borderId="50" xfId="3" applyNumberFormat="1" applyFont="1" applyFill="1" applyBorder="1" applyAlignment="1" applyProtection="1">
      <alignment horizontal="right" vertical="top" wrapText="1"/>
    </xf>
    <xf numFmtId="0" fontId="18" fillId="7" borderId="22" xfId="3" applyNumberFormat="1" applyFont="1" applyFill="1" applyBorder="1" applyAlignment="1" applyProtection="1">
      <alignment horizontal="right" vertical="top" wrapText="1"/>
    </xf>
    <xf numFmtId="0" fontId="17" fillId="7" borderId="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/>
    </xf>
    <xf numFmtId="0" fontId="18" fillId="7" borderId="7" xfId="3" applyNumberFormat="1" applyFont="1" applyFill="1" applyBorder="1" applyAlignment="1" applyProtection="1">
      <alignment horizontal="right" vertical="top" wrapText="1"/>
    </xf>
    <xf numFmtId="0" fontId="18" fillId="7" borderId="21" xfId="3" applyNumberFormat="1" applyFont="1" applyFill="1" applyBorder="1" applyAlignment="1" applyProtection="1">
      <alignment horizontal="right" vertical="top" wrapText="1"/>
    </xf>
    <xf numFmtId="0" fontId="18" fillId="7" borderId="40" xfId="3" applyNumberFormat="1" applyFont="1" applyFill="1" applyBorder="1" applyAlignment="1" applyProtection="1">
      <alignment horizontal="right" vertical="top" wrapText="1"/>
    </xf>
    <xf numFmtId="0" fontId="18" fillId="7" borderId="27" xfId="3" applyNumberFormat="1" applyFont="1" applyFill="1" applyBorder="1" applyAlignment="1" applyProtection="1">
      <alignment horizontal="right" vertical="top" wrapText="1"/>
    </xf>
    <xf numFmtId="0" fontId="18" fillId="7" borderId="36" xfId="3" applyNumberFormat="1" applyFont="1" applyFill="1" applyBorder="1" applyAlignment="1" applyProtection="1">
      <alignment horizontal="right" vertical="top" wrapText="1"/>
    </xf>
    <xf numFmtId="0" fontId="18" fillId="7" borderId="37" xfId="3" applyNumberFormat="1" applyFont="1" applyFill="1" applyBorder="1" applyAlignment="1" applyProtection="1">
      <alignment horizontal="right" vertical="top" wrapText="1"/>
    </xf>
    <xf numFmtId="0" fontId="18" fillId="7" borderId="6" xfId="3" applyNumberFormat="1" applyFont="1" applyFill="1" applyBorder="1" applyAlignment="1" applyProtection="1">
      <alignment horizontal="right" vertical="top" wrapText="1"/>
    </xf>
    <xf numFmtId="1" fontId="17" fillId="7" borderId="6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right" vertical="top" wrapText="1"/>
    </xf>
    <xf numFmtId="2" fontId="17" fillId="7" borderId="6" xfId="3" applyNumberFormat="1" applyFont="1" applyFill="1" applyBorder="1" applyAlignment="1" applyProtection="1">
      <alignment horizontal="right" vertical="top" wrapText="1"/>
    </xf>
    <xf numFmtId="164" fontId="29" fillId="7" borderId="5" xfId="3" applyNumberFormat="1" applyFont="1" applyFill="1" applyBorder="1" applyAlignment="1" applyProtection="1">
      <alignment horizontal="center" vertical="top" wrapText="1"/>
    </xf>
    <xf numFmtId="164" fontId="28" fillId="7" borderId="17" xfId="3" applyNumberFormat="1" applyFont="1" applyFill="1" applyBorder="1" applyAlignment="1" applyProtection="1">
      <alignment horizontal="center" vertical="top" wrapText="1"/>
    </xf>
    <xf numFmtId="164" fontId="28" fillId="7" borderId="36" xfId="3" applyNumberFormat="1" applyFont="1" applyFill="1" applyBorder="1" applyAlignment="1" applyProtection="1">
      <alignment horizontal="right" vertical="top" wrapText="1"/>
    </xf>
    <xf numFmtId="164" fontId="28" fillId="7" borderId="37" xfId="3" applyNumberFormat="1" applyFont="1" applyFill="1" applyBorder="1" applyAlignment="1" applyProtection="1">
      <alignment horizontal="right" vertical="top" wrapText="1"/>
    </xf>
    <xf numFmtId="164" fontId="28" fillId="7" borderId="1" xfId="3" applyNumberFormat="1" applyFont="1" applyFill="1" applyBorder="1" applyAlignment="1" applyProtection="1">
      <alignment horizontal="right" vertical="top" wrapText="1"/>
    </xf>
    <xf numFmtId="0" fontId="28" fillId="7" borderId="1" xfId="3" applyNumberFormat="1" applyFont="1" applyFill="1" applyBorder="1" applyAlignment="1" applyProtection="1">
      <alignment horizontal="right" vertical="top" wrapText="1"/>
    </xf>
    <xf numFmtId="0" fontId="28" fillId="7" borderId="36" xfId="3" applyNumberFormat="1" applyFont="1" applyFill="1" applyBorder="1" applyAlignment="1" applyProtection="1">
      <alignment horizontal="right" vertical="top" wrapText="1"/>
    </xf>
    <xf numFmtId="0" fontId="28" fillId="7" borderId="37" xfId="3" applyNumberFormat="1" applyFont="1" applyFill="1" applyBorder="1" applyAlignment="1" applyProtection="1">
      <alignment horizontal="right" vertical="top" wrapText="1"/>
    </xf>
    <xf numFmtId="0" fontId="28" fillId="7" borderId="6" xfId="3" applyNumberFormat="1" applyFont="1" applyFill="1" applyBorder="1" applyAlignment="1" applyProtection="1">
      <alignment horizontal="right" vertical="top" wrapText="1"/>
    </xf>
    <xf numFmtId="0" fontId="28" fillId="7" borderId="2" xfId="3" applyNumberFormat="1" applyFont="1" applyFill="1" applyBorder="1" applyAlignment="1" applyProtection="1">
      <alignment horizontal="right" vertical="top" wrapText="1"/>
    </xf>
    <xf numFmtId="2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36" xfId="3" applyNumberFormat="1" applyFont="1" applyFill="1" applyBorder="1" applyAlignment="1" applyProtection="1">
      <alignment horizontal="center" vertical="top" wrapText="1"/>
    </xf>
    <xf numFmtId="0" fontId="18" fillId="7" borderId="37" xfId="3" applyNumberFormat="1" applyFont="1" applyFill="1" applyBorder="1" applyAlignment="1" applyProtection="1">
      <alignment horizontal="center" vertical="top" wrapText="1"/>
    </xf>
    <xf numFmtId="0" fontId="18" fillId="7" borderId="1" xfId="3" applyNumberFormat="1" applyFont="1" applyFill="1" applyBorder="1" applyAlignment="1" applyProtection="1">
      <alignment horizontal="center" vertical="top" wrapText="1"/>
    </xf>
    <xf numFmtId="0" fontId="18" fillId="7" borderId="2" xfId="3" applyNumberFormat="1" applyFont="1" applyFill="1" applyBorder="1" applyAlignment="1" applyProtection="1">
      <alignment horizontal="center" vertical="top" wrapText="1"/>
    </xf>
    <xf numFmtId="2" fontId="17" fillId="7" borderId="1" xfId="3" applyNumberFormat="1" applyFont="1" applyFill="1" applyBorder="1" applyAlignment="1" applyProtection="1">
      <alignment horizontal="right" vertical="top" wrapText="1"/>
    </xf>
    <xf numFmtId="2" fontId="17" fillId="7" borderId="36" xfId="3" applyNumberFormat="1" applyFont="1" applyFill="1" applyBorder="1" applyAlignment="1" applyProtection="1">
      <alignment horizontal="right" vertical="top" wrapText="1"/>
    </xf>
    <xf numFmtId="2" fontId="17" fillId="7" borderId="37" xfId="3" applyNumberFormat="1" applyFont="1" applyFill="1" applyBorder="1" applyAlignment="1" applyProtection="1">
      <alignment horizontal="right" vertical="top" wrapText="1"/>
    </xf>
    <xf numFmtId="2" fontId="18" fillId="7" borderId="21" xfId="3" applyNumberFormat="1" applyFont="1" applyFill="1" applyBorder="1" applyAlignment="1" applyProtection="1">
      <alignment horizontal="right" vertical="top" wrapText="1"/>
    </xf>
    <xf numFmtId="2" fontId="18" fillId="7" borderId="32" xfId="3" applyNumberFormat="1" applyFont="1" applyFill="1" applyBorder="1" applyAlignment="1" applyProtection="1">
      <alignment horizontal="right" vertical="top" wrapText="1"/>
    </xf>
    <xf numFmtId="2" fontId="18" fillId="7" borderId="49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/>
    </xf>
    <xf numFmtId="164" fontId="18" fillId="7" borderId="36" xfId="3" applyNumberFormat="1" applyFont="1" applyFill="1" applyBorder="1" applyAlignment="1" applyProtection="1">
      <alignment horizontal="right" vertical="top" wrapText="1"/>
    </xf>
    <xf numFmtId="164" fontId="18" fillId="7" borderId="37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center" vertical="top" wrapText="1"/>
    </xf>
    <xf numFmtId="164" fontId="18" fillId="7" borderId="36" xfId="3" applyNumberFormat="1" applyFont="1" applyFill="1" applyBorder="1" applyAlignment="1" applyProtection="1">
      <alignment horizontal="center" vertical="top" wrapText="1"/>
    </xf>
    <xf numFmtId="164" fontId="18" fillId="7" borderId="37" xfId="3" applyNumberFormat="1" applyFont="1" applyFill="1" applyBorder="1" applyAlignment="1" applyProtection="1">
      <alignment horizontal="center" vertical="top" wrapText="1"/>
    </xf>
    <xf numFmtId="164" fontId="29" fillId="7" borderId="5" xfId="3" applyNumberFormat="1" applyFont="1" applyFill="1" applyBorder="1" applyAlignment="1" applyProtection="1">
      <alignment horizontal="left" vertical="top" wrapText="1" indent="2"/>
    </xf>
    <xf numFmtId="1" fontId="17" fillId="7" borderId="17" xfId="3" applyNumberFormat="1" applyFont="1" applyFill="1" applyBorder="1" applyAlignment="1" applyProtection="1">
      <alignment horizontal="left" vertical="top" wrapText="1"/>
    </xf>
    <xf numFmtId="164" fontId="17" fillId="7" borderId="17" xfId="3" applyNumberFormat="1" applyFont="1" applyFill="1" applyBorder="1" applyAlignment="1" applyProtection="1">
      <alignment horizontal="left" vertical="top" wrapText="1"/>
    </xf>
    <xf numFmtId="0" fontId="28" fillId="7" borderId="17" xfId="3" applyNumberFormat="1" applyFont="1" applyFill="1" applyBorder="1" applyAlignment="1" applyProtection="1">
      <alignment horizontal="left" vertical="top" wrapText="1"/>
    </xf>
    <xf numFmtId="2" fontId="29" fillId="7" borderId="5" xfId="3" applyNumberFormat="1" applyFont="1" applyFill="1" applyBorder="1" applyAlignment="1" applyProtection="1">
      <alignment horizontal="left" vertical="top" wrapText="1" indent="2"/>
    </xf>
    <xf numFmtId="2" fontId="28" fillId="7" borderId="36" xfId="3" applyNumberFormat="1" applyFont="1" applyFill="1" applyBorder="1" applyAlignment="1" applyProtection="1">
      <alignment horizontal="right" vertical="top" wrapText="1"/>
    </xf>
    <xf numFmtId="2" fontId="28" fillId="7" borderId="37" xfId="3" applyNumberFormat="1" applyFont="1" applyFill="1" applyBorder="1" applyAlignment="1" applyProtection="1">
      <alignment horizontal="right" vertical="top" wrapText="1"/>
    </xf>
    <xf numFmtId="0" fontId="29" fillId="7" borderId="5" xfId="3" applyNumberFormat="1" applyFont="1" applyFill="1" applyBorder="1" applyAlignment="1" applyProtection="1">
      <alignment horizontal="left" vertical="top" wrapText="1" indent="2"/>
    </xf>
    <xf numFmtId="164" fontId="33" fillId="7" borderId="1" xfId="3" applyNumberFormat="1" applyFont="1" applyFill="1" applyBorder="1" applyAlignment="1" applyProtection="1">
      <alignment horizontal="left" vertical="top" wrapText="1" indent="1"/>
    </xf>
    <xf numFmtId="0" fontId="33" fillId="7" borderId="30" xfId="3" applyNumberFormat="1" applyFont="1" applyFill="1" applyBorder="1" applyAlignment="1" applyProtection="1">
      <alignment horizontal="right" vertical="top" wrapText="1"/>
    </xf>
    <xf numFmtId="0" fontId="33" fillId="7" borderId="48" xfId="3" applyNumberFormat="1" applyFont="1" applyFill="1" applyBorder="1" applyAlignment="1" applyProtection="1">
      <alignment horizontal="right" vertical="top" wrapText="1"/>
    </xf>
    <xf numFmtId="0" fontId="33" fillId="7" borderId="4" xfId="3" applyNumberFormat="1" applyFont="1" applyFill="1" applyBorder="1" applyAlignment="1" applyProtection="1">
      <alignment horizontal="left" vertical="top" wrapText="1"/>
    </xf>
    <xf numFmtId="2" fontId="33" fillId="7" borderId="1" xfId="3" applyNumberFormat="1" applyFont="1" applyFill="1" applyBorder="1" applyAlignment="1" applyProtection="1">
      <alignment horizontal="left" vertical="top" wrapText="1" indent="1"/>
    </xf>
    <xf numFmtId="2" fontId="33" fillId="7" borderId="30" xfId="3" applyNumberFormat="1" applyFont="1" applyFill="1" applyBorder="1" applyAlignment="1" applyProtection="1">
      <alignment horizontal="right" vertical="top" wrapText="1"/>
    </xf>
    <xf numFmtId="2" fontId="33" fillId="7" borderId="48" xfId="3" applyNumberFormat="1" applyFont="1" applyFill="1" applyBorder="1" applyAlignment="1" applyProtection="1">
      <alignment horizontal="right" vertical="top" wrapText="1"/>
    </xf>
    <xf numFmtId="0" fontId="31" fillId="7" borderId="30" xfId="3" applyNumberFormat="1" applyFont="1" applyFill="1" applyBorder="1" applyAlignment="1" applyProtection="1">
      <alignment horizontal="right" vertical="top" wrapText="1"/>
    </xf>
    <xf numFmtId="0" fontId="31" fillId="7" borderId="48" xfId="3" applyNumberFormat="1" applyFont="1" applyFill="1" applyBorder="1" applyAlignment="1" applyProtection="1">
      <alignment horizontal="right" vertical="top" wrapText="1"/>
    </xf>
    <xf numFmtId="2" fontId="31" fillId="7" borderId="30" xfId="3" applyNumberFormat="1" applyFont="1" applyFill="1" applyBorder="1" applyAlignment="1" applyProtection="1">
      <alignment horizontal="right" vertical="top" wrapText="1"/>
    </xf>
    <xf numFmtId="2" fontId="31" fillId="7" borderId="48" xfId="3" applyNumberFormat="1" applyFont="1" applyFill="1" applyBorder="1" applyAlignment="1" applyProtection="1">
      <alignment horizontal="right" vertical="top" wrapText="1"/>
    </xf>
    <xf numFmtId="0" fontId="31" fillId="7" borderId="32" xfId="3" applyNumberFormat="1" applyFont="1" applyFill="1" applyBorder="1" applyAlignment="1" applyProtection="1">
      <alignment horizontal="right" vertical="top" wrapText="1"/>
    </xf>
    <xf numFmtId="0" fontId="31" fillId="7" borderId="49" xfId="3" applyNumberFormat="1" applyFont="1" applyFill="1" applyBorder="1" applyAlignment="1" applyProtection="1">
      <alignment horizontal="right" vertical="top" wrapText="1"/>
    </xf>
    <xf numFmtId="2" fontId="31" fillId="7" borderId="32" xfId="3" applyNumberFormat="1" applyFont="1" applyFill="1" applyBorder="1" applyAlignment="1" applyProtection="1">
      <alignment horizontal="right" vertical="top" wrapText="1"/>
    </xf>
    <xf numFmtId="2" fontId="31" fillId="7" borderId="49" xfId="3" applyNumberFormat="1" applyFont="1" applyFill="1" applyBorder="1" applyAlignment="1" applyProtection="1">
      <alignment horizontal="right" vertical="top" wrapText="1"/>
    </xf>
    <xf numFmtId="0" fontId="31" fillId="7" borderId="34" xfId="3" applyNumberFormat="1" applyFont="1" applyFill="1" applyBorder="1" applyAlignment="1" applyProtection="1">
      <alignment horizontal="right" vertical="top" wrapText="1"/>
    </xf>
    <xf numFmtId="0" fontId="31" fillId="7" borderId="50" xfId="3" applyNumberFormat="1" applyFont="1" applyFill="1" applyBorder="1" applyAlignment="1" applyProtection="1">
      <alignment horizontal="right" vertical="top" wrapText="1"/>
    </xf>
    <xf numFmtId="2" fontId="31" fillId="7" borderId="34" xfId="3" applyNumberFormat="1" applyFont="1" applyFill="1" applyBorder="1" applyAlignment="1" applyProtection="1">
      <alignment horizontal="right" vertical="top" wrapText="1"/>
    </xf>
    <xf numFmtId="2" fontId="31" fillId="7" borderId="50" xfId="3" applyNumberFormat="1" applyFont="1" applyFill="1" applyBorder="1" applyAlignment="1" applyProtection="1">
      <alignment horizontal="right" vertical="top" wrapText="1"/>
    </xf>
    <xf numFmtId="0" fontId="31" fillId="7" borderId="10" xfId="3" applyNumberFormat="1" applyFont="1" applyFill="1" applyBorder="1" applyAlignment="1" applyProtection="1">
      <alignment horizontal="right" vertical="top" wrapText="1"/>
    </xf>
    <xf numFmtId="0" fontId="31" fillId="7" borderId="27" xfId="3" applyNumberFormat="1" applyFont="1" applyFill="1" applyBorder="1" applyAlignment="1" applyProtection="1">
      <alignment horizontal="right" vertical="top" wrapText="1"/>
    </xf>
    <xf numFmtId="0" fontId="31" fillId="7" borderId="22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left" vertical="top" wrapText="1" indent="2"/>
    </xf>
    <xf numFmtId="0" fontId="17" fillId="7" borderId="30" xfId="3" applyNumberFormat="1" applyFont="1" applyFill="1" applyBorder="1" applyAlignment="1" applyProtection="1">
      <alignment horizontal="right" vertical="top" wrapText="1"/>
    </xf>
    <xf numFmtId="0" fontId="17" fillId="7" borderId="31" xfId="3" applyNumberFormat="1" applyFont="1" applyFill="1" applyBorder="1" applyAlignment="1" applyProtection="1">
      <alignment horizontal="right" vertical="top" wrapText="1"/>
    </xf>
    <xf numFmtId="0" fontId="17" fillId="7" borderId="4" xfId="3" applyNumberFormat="1" applyFont="1" applyFill="1" applyBorder="1" applyAlignment="1" applyProtection="1">
      <alignment horizontal="right" vertical="top" wrapText="1"/>
    </xf>
    <xf numFmtId="0" fontId="18" fillId="7" borderId="31" xfId="3" applyNumberFormat="1" applyFont="1" applyFill="1" applyBorder="1" applyAlignment="1" applyProtection="1">
      <alignment horizontal="right" vertical="top" wrapText="1"/>
    </xf>
    <xf numFmtId="0" fontId="18" fillId="7" borderId="33" xfId="3" applyNumberFormat="1" applyFont="1" applyFill="1" applyBorder="1" applyAlignment="1" applyProtection="1">
      <alignment horizontal="right" vertical="top" wrapText="1"/>
    </xf>
    <xf numFmtId="0" fontId="18" fillId="7" borderId="35" xfId="3" applyNumberFormat="1" applyFont="1" applyFill="1" applyBorder="1" applyAlignment="1" applyProtection="1">
      <alignment horizontal="right" vertical="top" wrapText="1"/>
    </xf>
    <xf numFmtId="0" fontId="18" fillId="7" borderId="51" xfId="3" applyNumberFormat="1" applyFont="1" applyFill="1" applyBorder="1" applyAlignment="1" applyProtection="1">
      <alignment horizontal="right" vertical="top" wrapText="1"/>
    </xf>
    <xf numFmtId="0" fontId="18" fillId="7" borderId="26" xfId="3" applyNumberFormat="1" applyFont="1" applyFill="1" applyBorder="1" applyAlignment="1" applyProtection="1">
      <alignment horizontal="right" vertical="top" wrapText="1"/>
    </xf>
    <xf numFmtId="0" fontId="18" fillId="7" borderId="52" xfId="3" applyNumberFormat="1" applyFont="1" applyFill="1" applyBorder="1" applyAlignment="1" applyProtection="1">
      <alignment horizontal="right" vertical="top" wrapText="1"/>
    </xf>
    <xf numFmtId="0" fontId="18" fillId="7" borderId="4" xfId="3" applyNumberFormat="1" applyFont="1" applyFill="1" applyBorder="1" applyAlignment="1" applyProtection="1">
      <alignment horizontal="right" vertical="top" wrapText="1"/>
    </xf>
    <xf numFmtId="0" fontId="17" fillId="7" borderId="52" xfId="3" applyNumberFormat="1" applyFont="1" applyFill="1" applyBorder="1" applyAlignment="1" applyProtection="1">
      <alignment horizontal="right" vertical="top" wrapText="1"/>
    </xf>
    <xf numFmtId="0" fontId="18" fillId="7" borderId="53" xfId="3" applyNumberFormat="1" applyFont="1" applyFill="1" applyBorder="1" applyAlignment="1" applyProtection="1">
      <alignment horizontal="right" vertical="top" wrapText="1"/>
    </xf>
    <xf numFmtId="0" fontId="18" fillId="7" borderId="38" xfId="3" applyNumberFormat="1" applyFont="1" applyFill="1" applyBorder="1" applyAlignment="1" applyProtection="1">
      <alignment horizontal="right" vertical="top" wrapText="1"/>
    </xf>
    <xf numFmtId="164" fontId="17" fillId="7" borderId="5" xfId="3" applyNumberFormat="1" applyFont="1" applyFill="1" applyBorder="1" applyAlignment="1" applyProtection="1">
      <alignment horizontal="left" vertical="top" wrapText="1" indent="2"/>
    </xf>
    <xf numFmtId="164" fontId="17" fillId="7" borderId="2" xfId="3" applyNumberFormat="1" applyFont="1" applyFill="1" applyBorder="1" applyAlignment="1" applyProtection="1">
      <alignment horizontal="right" vertical="top" wrapText="1"/>
    </xf>
    <xf numFmtId="164" fontId="18" fillId="7" borderId="2" xfId="3" applyNumberFormat="1" applyFont="1" applyFill="1" applyBorder="1" applyAlignment="1" applyProtection="1">
      <alignment horizontal="right" vertical="top" wrapText="1"/>
    </xf>
    <xf numFmtId="164" fontId="18" fillId="7" borderId="39" xfId="3" applyNumberFormat="1" applyFont="1" applyFill="1" applyBorder="1" applyAlignment="1" applyProtection="1">
      <alignment horizontal="right" vertical="top" wrapText="1"/>
    </xf>
    <xf numFmtId="164" fontId="29" fillId="7" borderId="1" xfId="3" applyNumberFormat="1" applyFont="1" applyFill="1" applyBorder="1" applyAlignment="1" applyProtection="1">
      <alignment horizontal="left" vertical="top" wrapText="1" indent="2"/>
    </xf>
    <xf numFmtId="0" fontId="29" fillId="7" borderId="30" xfId="3" applyNumberFormat="1" applyFont="1" applyFill="1" applyBorder="1" applyAlignment="1" applyProtection="1">
      <alignment horizontal="right" vertical="top" wrapText="1"/>
    </xf>
    <xf numFmtId="0" fontId="29" fillId="7" borderId="31" xfId="3" applyNumberFormat="1" applyFont="1" applyFill="1" applyBorder="1" applyAlignment="1" applyProtection="1">
      <alignment horizontal="right" vertical="top" wrapText="1"/>
    </xf>
    <xf numFmtId="0" fontId="29" fillId="7" borderId="1" xfId="3" applyNumberFormat="1" applyFont="1" applyFill="1" applyBorder="1" applyAlignment="1" applyProtection="1">
      <alignment horizontal="left" vertical="top" wrapText="1"/>
    </xf>
    <xf numFmtId="0" fontId="28" fillId="7" borderId="30" xfId="3" applyNumberFormat="1" applyFont="1" applyFill="1" applyBorder="1" applyAlignment="1" applyProtection="1">
      <alignment horizontal="right" vertical="top" wrapText="1"/>
    </xf>
    <xf numFmtId="0" fontId="28" fillId="7" borderId="31" xfId="3" applyNumberFormat="1" applyFont="1" applyFill="1" applyBorder="1" applyAlignment="1" applyProtection="1">
      <alignment horizontal="right" vertical="top" wrapText="1"/>
    </xf>
    <xf numFmtId="0" fontId="28" fillId="7" borderId="32" xfId="3" applyNumberFormat="1" applyFont="1" applyFill="1" applyBorder="1" applyAlignment="1" applyProtection="1">
      <alignment horizontal="right" vertical="top" wrapText="1"/>
    </xf>
    <xf numFmtId="0" fontId="28" fillId="7" borderId="33" xfId="3" applyNumberFormat="1" applyFont="1" applyFill="1" applyBorder="1" applyAlignment="1" applyProtection="1">
      <alignment horizontal="right" vertical="top" wrapText="1"/>
    </xf>
    <xf numFmtId="0" fontId="28" fillId="7" borderId="34" xfId="3" applyNumberFormat="1" applyFont="1" applyFill="1" applyBorder="1" applyAlignment="1" applyProtection="1">
      <alignment horizontal="right" vertical="top" wrapText="1"/>
    </xf>
    <xf numFmtId="0" fontId="28" fillId="7" borderId="35" xfId="3" applyNumberFormat="1" applyFont="1" applyFill="1" applyBorder="1" applyAlignment="1" applyProtection="1">
      <alignment horizontal="right" vertical="top" wrapText="1"/>
    </xf>
    <xf numFmtId="0" fontId="28" fillId="7" borderId="10" xfId="3" applyNumberFormat="1" applyFont="1" applyFill="1" applyBorder="1" applyAlignment="1" applyProtection="1">
      <alignment horizontal="right" vertical="top" wrapText="1"/>
    </xf>
    <xf numFmtId="0" fontId="28" fillId="7" borderId="51" xfId="3" applyNumberFormat="1" applyFont="1" applyFill="1" applyBorder="1" applyAlignment="1" applyProtection="1">
      <alignment horizontal="right" vertical="top" wrapText="1"/>
    </xf>
    <xf numFmtId="0" fontId="28" fillId="7" borderId="22" xfId="3" applyNumberFormat="1" applyFont="1" applyFill="1" applyBorder="1" applyAlignment="1" applyProtection="1">
      <alignment horizontal="right" vertical="top" wrapText="1"/>
    </xf>
    <xf numFmtId="0" fontId="28" fillId="7" borderId="26" xfId="3" applyNumberFormat="1" applyFont="1" applyFill="1" applyBorder="1" applyAlignment="1" applyProtection="1">
      <alignment horizontal="right" vertical="top" wrapText="1"/>
    </xf>
    <xf numFmtId="0" fontId="28" fillId="7" borderId="52" xfId="3" applyNumberFormat="1" applyFont="1" applyFill="1" applyBorder="1" applyAlignment="1" applyProtection="1">
      <alignment horizontal="right" vertical="top" wrapText="1"/>
    </xf>
    <xf numFmtId="0" fontId="28" fillId="7" borderId="4" xfId="3" applyNumberFormat="1" applyFont="1" applyFill="1" applyBorder="1" applyAlignment="1" applyProtection="1">
      <alignment horizontal="right" vertical="top" wrapText="1"/>
    </xf>
    <xf numFmtId="0" fontId="29" fillId="7" borderId="1" xfId="3" applyNumberFormat="1" applyFont="1" applyFill="1" applyBorder="1" applyAlignment="1" applyProtection="1">
      <alignment horizontal="right" vertical="top" wrapText="1"/>
    </xf>
    <xf numFmtId="0" fontId="29" fillId="7" borderId="52" xfId="3" applyNumberFormat="1" applyFont="1" applyFill="1" applyBorder="1" applyAlignment="1" applyProtection="1">
      <alignment horizontal="right" vertical="top" wrapText="1"/>
    </xf>
    <xf numFmtId="0" fontId="29" fillId="7" borderId="2" xfId="3" applyNumberFormat="1" applyFont="1" applyFill="1" applyBorder="1" applyAlignment="1" applyProtection="1">
      <alignment horizontal="right" vertical="top" wrapText="1"/>
    </xf>
    <xf numFmtId="0" fontId="29" fillId="7" borderId="4" xfId="3" applyNumberFormat="1" applyFont="1" applyFill="1" applyBorder="1" applyAlignment="1" applyProtection="1">
      <alignment horizontal="right" vertical="top" wrapText="1"/>
    </xf>
    <xf numFmtId="0" fontId="28" fillId="7" borderId="21" xfId="3" applyNumberFormat="1" applyFont="1" applyFill="1" applyBorder="1" applyAlignment="1" applyProtection="1">
      <alignment horizontal="right" vertical="top" wrapText="1"/>
    </xf>
    <xf numFmtId="0" fontId="28" fillId="7" borderId="53" xfId="3" applyNumberFormat="1" applyFont="1" applyFill="1" applyBorder="1" applyAlignment="1" applyProtection="1">
      <alignment horizontal="right" vertical="top" wrapText="1"/>
    </xf>
    <xf numFmtId="0" fontId="28" fillId="7" borderId="39" xfId="3" applyNumberFormat="1" applyFont="1" applyFill="1" applyBorder="1" applyAlignment="1" applyProtection="1">
      <alignment horizontal="right" vertical="top" wrapText="1"/>
    </xf>
    <xf numFmtId="0" fontId="28" fillId="7" borderId="38" xfId="3" applyNumberFormat="1" applyFont="1" applyFill="1" applyBorder="1" applyAlignment="1" applyProtection="1">
      <alignment horizontal="right" vertical="top" wrapText="1"/>
    </xf>
    <xf numFmtId="164" fontId="33" fillId="7" borderId="1" xfId="3" applyNumberFormat="1" applyFont="1" applyFill="1" applyBorder="1" applyAlignment="1" applyProtection="1">
      <alignment horizontal="right" vertical="top" wrapText="1"/>
    </xf>
    <xf numFmtId="0" fontId="33" fillId="7" borderId="1" xfId="3" applyNumberFormat="1" applyFont="1" applyFill="1" applyBorder="1" applyAlignment="1" applyProtection="1">
      <alignment horizontal="left" vertical="top" wrapText="1"/>
    </xf>
    <xf numFmtId="0" fontId="31" fillId="7" borderId="1" xfId="3" applyNumberFormat="1" applyFont="1" applyFill="1" applyBorder="1" applyAlignment="1" applyProtection="1">
      <alignment horizontal="right" vertical="top" wrapText="1"/>
    </xf>
    <xf numFmtId="0" fontId="31" fillId="7" borderId="21" xfId="3" applyNumberFormat="1" applyFont="1" applyFill="1" applyBorder="1" applyAlignment="1" applyProtection="1">
      <alignment horizontal="right" vertical="top" wrapText="1"/>
    </xf>
    <xf numFmtId="0" fontId="31" fillId="7" borderId="51" xfId="3" applyNumberFormat="1" applyFont="1" applyFill="1" applyBorder="1" applyAlignment="1" applyProtection="1">
      <alignment horizontal="right" vertical="top" wrapText="1"/>
    </xf>
    <xf numFmtId="0" fontId="31" fillId="7" borderId="26" xfId="3" applyNumberFormat="1" applyFont="1" applyFill="1" applyBorder="1" applyAlignment="1" applyProtection="1">
      <alignment horizontal="right" vertical="top" wrapText="1"/>
    </xf>
    <xf numFmtId="0" fontId="31" fillId="7" borderId="2" xfId="3" applyNumberFormat="1" applyFont="1" applyFill="1" applyBorder="1" applyAlignment="1" applyProtection="1">
      <alignment horizontal="right" vertical="top" wrapText="1"/>
    </xf>
    <xf numFmtId="0" fontId="31" fillId="7" borderId="7" xfId="3" applyNumberFormat="1" applyFont="1" applyFill="1" applyBorder="1" applyAlignment="1" applyProtection="1">
      <alignment horizontal="right" vertical="top" wrapText="1"/>
    </xf>
    <xf numFmtId="0" fontId="31" fillId="7" borderId="52" xfId="3" applyNumberFormat="1" applyFont="1" applyFill="1" applyBorder="1" applyAlignment="1" applyProtection="1">
      <alignment horizontal="right" vertical="top" wrapText="1"/>
    </xf>
    <xf numFmtId="0" fontId="31" fillId="7" borderId="4" xfId="3" applyNumberFormat="1" applyFont="1" applyFill="1" applyBorder="1" applyAlignment="1" applyProtection="1">
      <alignment horizontal="right" vertical="top" wrapText="1"/>
    </xf>
    <xf numFmtId="164" fontId="17" fillId="7" borderId="1" xfId="3" applyNumberFormat="1" applyFont="1" applyFill="1" applyBorder="1" applyAlignment="1" applyProtection="1">
      <alignment horizontal="right" vertical="top" wrapText="1"/>
    </xf>
    <xf numFmtId="0" fontId="17" fillId="7" borderId="48" xfId="3" applyNumberFormat="1" applyFont="1" applyFill="1" applyBorder="1" applyAlignment="1" applyProtection="1">
      <alignment horizontal="right" vertical="top" wrapText="1"/>
    </xf>
    <xf numFmtId="0" fontId="17" fillId="7" borderId="7" xfId="3" applyNumberFormat="1" applyFont="1" applyFill="1" applyBorder="1" applyAlignment="1" applyProtection="1">
      <alignment horizontal="right" vertical="top" wrapText="1"/>
    </xf>
    <xf numFmtId="0" fontId="17" fillId="7" borderId="54" xfId="3" applyNumberFormat="1" applyFont="1" applyFill="1" applyBorder="1" applyAlignment="1" applyProtection="1">
      <alignment horizontal="right" vertical="top" wrapText="1"/>
    </xf>
    <xf numFmtId="0" fontId="18" fillId="7" borderId="41" xfId="3" applyNumberFormat="1" applyFont="1" applyFill="1" applyBorder="1" applyAlignment="1" applyProtection="1">
      <alignment horizontal="right" vertical="top" wrapText="1"/>
    </xf>
    <xf numFmtId="0" fontId="15" fillId="7" borderId="0" xfId="0" applyFont="1" applyFill="1" applyBorder="1" applyAlignment="1" applyProtection="1">
      <alignment horizontal="justify" vertical="top" wrapText="1"/>
    </xf>
    <xf numFmtId="0" fontId="35" fillId="7" borderId="0" xfId="0" applyFont="1" applyFill="1" applyBorder="1" applyAlignment="1" applyProtection="1">
      <alignment horizontal="left" wrapText="1"/>
    </xf>
    <xf numFmtId="0" fontId="35" fillId="7" borderId="0" xfId="0" applyFont="1" applyFill="1" applyBorder="1" applyAlignment="1" applyProtection="1">
      <alignment horizontal="left"/>
    </xf>
    <xf numFmtId="164" fontId="19" fillId="7" borderId="0" xfId="3" applyNumberFormat="1" applyFont="1" applyFill="1" applyBorder="1" applyAlignment="1" applyProtection="1">
      <alignment vertical="center" wrapText="1"/>
    </xf>
    <xf numFmtId="164" fontId="35" fillId="7" borderId="0" xfId="3" applyNumberFormat="1" applyFont="1" applyFill="1" applyBorder="1" applyAlignment="1" applyProtection="1">
      <alignment vertical="center" wrapText="1"/>
    </xf>
    <xf numFmtId="0" fontId="35" fillId="7" borderId="0" xfId="0" applyFont="1" applyFill="1" applyBorder="1" applyAlignment="1" applyProtection="1">
      <alignment horizontal="left" vertical="center"/>
    </xf>
    <xf numFmtId="164" fontId="3" fillId="7" borderId="0" xfId="3" applyNumberFormat="1" applyFont="1" applyFill="1" applyBorder="1" applyAlignment="1" applyProtection="1">
      <alignment vertical="center" wrapText="1"/>
    </xf>
    <xf numFmtId="167" fontId="3" fillId="7" borderId="0" xfId="0" applyNumberFormat="1" applyFont="1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2" fontId="17" fillId="7" borderId="2" xfId="3" applyNumberFormat="1" applyFont="1" applyFill="1" applyBorder="1" applyAlignment="1" applyProtection="1">
      <alignment horizontal="right" vertical="top" wrapText="1"/>
    </xf>
    <xf numFmtId="2" fontId="18" fillId="7" borderId="30" xfId="3" applyNumberFormat="1" applyFont="1" applyFill="1" applyBorder="1" applyAlignment="1" applyProtection="1">
      <alignment horizontal="right" vertical="top" wrapText="1"/>
    </xf>
    <xf numFmtId="2" fontId="18" fillId="7" borderId="48" xfId="3" applyNumberFormat="1" applyFont="1" applyFill="1" applyBorder="1" applyAlignment="1" applyProtection="1">
      <alignment horizontal="right" vertical="top" wrapText="1"/>
    </xf>
    <xf numFmtId="2" fontId="18" fillId="7" borderId="7" xfId="3" applyNumberFormat="1" applyFont="1" applyFill="1" applyBorder="1" applyAlignment="1" applyProtection="1">
      <alignment horizontal="right" vertical="top" wrapText="1"/>
    </xf>
    <xf numFmtId="2" fontId="18" fillId="7" borderId="2" xfId="3" applyNumberFormat="1" applyFont="1" applyFill="1" applyBorder="1" applyAlignment="1" applyProtection="1">
      <alignment horizontal="right" vertical="top" wrapText="1"/>
    </xf>
    <xf numFmtId="2" fontId="18" fillId="7" borderId="40" xfId="3" applyNumberFormat="1" applyFont="1" applyFill="1" applyBorder="1" applyAlignment="1" applyProtection="1">
      <alignment horizontal="right" vertical="top" wrapText="1"/>
    </xf>
    <xf numFmtId="2" fontId="18" fillId="7" borderId="39" xfId="3" applyNumberFormat="1" applyFont="1" applyFill="1" applyBorder="1" applyAlignment="1" applyProtection="1">
      <alignment horizontal="right" vertical="top" wrapText="1"/>
    </xf>
    <xf numFmtId="2" fontId="18" fillId="7" borderId="10" xfId="3" applyNumberFormat="1" applyFont="1" applyFill="1" applyBorder="1" applyAlignment="1" applyProtection="1">
      <alignment horizontal="right" vertical="top" wrapText="1"/>
    </xf>
    <xf numFmtId="2" fontId="18" fillId="7" borderId="34" xfId="3" applyNumberFormat="1" applyFont="1" applyFill="1" applyBorder="1" applyAlignment="1" applyProtection="1">
      <alignment horizontal="right" vertical="top" wrapText="1"/>
    </xf>
    <xf numFmtId="2" fontId="18" fillId="7" borderId="50" xfId="3" applyNumberFormat="1" applyFont="1" applyFill="1" applyBorder="1" applyAlignment="1" applyProtection="1">
      <alignment horizontal="right" vertical="top" wrapText="1"/>
    </xf>
    <xf numFmtId="2" fontId="18" fillId="7" borderId="27" xfId="3" applyNumberFormat="1" applyFont="1" applyFill="1" applyBorder="1" applyAlignment="1" applyProtection="1">
      <alignment horizontal="right" vertical="top" wrapText="1"/>
    </xf>
    <xf numFmtId="2" fontId="18" fillId="7" borderId="22" xfId="3" applyNumberFormat="1" applyFont="1" applyFill="1" applyBorder="1" applyAlignment="1" applyProtection="1">
      <alignment horizontal="right" vertical="top" wrapText="1"/>
    </xf>
    <xf numFmtId="165" fontId="3" fillId="0" borderId="17" xfId="3" applyNumberFormat="1" applyFont="1" applyBorder="1" applyAlignment="1">
      <alignment horizontal="center" vertical="top" wrapText="1"/>
    </xf>
    <xf numFmtId="164" fontId="18" fillId="7" borderId="21" xfId="3" applyNumberFormat="1" applyFont="1" applyFill="1" applyBorder="1" applyAlignment="1" applyProtection="1">
      <alignment horizontal="right" vertical="top" wrapText="1"/>
    </xf>
    <xf numFmtId="4" fontId="21" fillId="0" borderId="1" xfId="0" applyNumberFormat="1" applyFont="1" applyFill="1" applyBorder="1" applyAlignment="1">
      <alignment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33" fillId="2" borderId="4" xfId="3" applyNumberFormat="1" applyFont="1" applyFill="1" applyBorder="1" applyAlignment="1" applyProtection="1">
      <alignment horizontal="left" vertical="top" wrapText="1"/>
    </xf>
    <xf numFmtId="0" fontId="48" fillId="9" borderId="0" xfId="0" applyFont="1" applyFill="1" applyBorder="1" applyAlignment="1" applyProtection="1">
      <alignment vertical="center"/>
    </xf>
    <xf numFmtId="164" fontId="48" fillId="9" borderId="0" xfId="0" applyNumberFormat="1" applyFont="1" applyFill="1" applyBorder="1" applyAlignment="1" applyProtection="1">
      <alignment vertical="center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164" fontId="49" fillId="2" borderId="1" xfId="3" applyNumberFormat="1" applyFont="1" applyFill="1" applyBorder="1" applyAlignment="1" applyProtection="1">
      <alignment horizontal="right" vertical="top" wrapText="1"/>
    </xf>
    <xf numFmtId="2" fontId="29" fillId="2" borderId="5" xfId="3" applyNumberFormat="1" applyFont="1" applyFill="1" applyBorder="1" applyAlignment="1" applyProtection="1">
      <alignment horizontal="left" vertical="top" wrapText="1" indent="2"/>
    </xf>
    <xf numFmtId="0" fontId="21" fillId="0" borderId="0" xfId="0" applyFont="1" applyFill="1" applyAlignment="1">
      <alignment horizontal="left" vertical="top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50" fillId="8" borderId="10" xfId="3" applyNumberFormat="1" applyFont="1" applyFill="1" applyBorder="1" applyAlignment="1" applyProtection="1">
      <alignment horizontal="left" vertical="top" wrapText="1" indent="2"/>
    </xf>
    <xf numFmtId="2" fontId="50" fillId="8" borderId="10" xfId="3" applyNumberFormat="1" applyFont="1" applyFill="1" applyBorder="1" applyAlignment="1" applyProtection="1">
      <alignment horizontal="left" vertical="top" wrapText="1" indent="2"/>
    </xf>
    <xf numFmtId="0" fontId="51" fillId="0" borderId="26" xfId="3" applyNumberFormat="1" applyFont="1" applyFill="1" applyBorder="1" applyAlignment="1" applyProtection="1">
      <alignment horizontal="left" vertical="top" wrapText="1" indent="2"/>
    </xf>
    <xf numFmtId="0" fontId="52" fillId="4" borderId="10" xfId="3" applyNumberFormat="1" applyFont="1" applyFill="1" applyBorder="1" applyAlignment="1" applyProtection="1">
      <alignment horizontal="right" vertical="top" wrapText="1"/>
    </xf>
    <xf numFmtId="2" fontId="53" fillId="8" borderId="1" xfId="3" applyNumberFormat="1" applyFont="1" applyFill="1" applyBorder="1" applyAlignment="1" applyProtection="1">
      <alignment horizontal="left" vertical="top" wrapText="1" indent="2"/>
    </xf>
    <xf numFmtId="2" fontId="52" fillId="0" borderId="1" xfId="3" applyNumberFormat="1" applyFont="1" applyFill="1" applyBorder="1" applyAlignment="1" applyProtection="1">
      <alignment horizontal="left" vertical="top" wrapText="1" indent="2"/>
    </xf>
    <xf numFmtId="0" fontId="52" fillId="4" borderId="1" xfId="3" applyNumberFormat="1" applyFont="1" applyFill="1" applyBorder="1" applyAlignment="1" applyProtection="1">
      <alignment horizontal="righ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8" fontId="3" fillId="0" borderId="0" xfId="0" applyNumberFormat="1" applyFont="1" applyFill="1" applyBorder="1" applyAlignment="1" applyProtection="1">
      <alignment vertical="center"/>
    </xf>
    <xf numFmtId="173" fontId="33" fillId="4" borderId="4" xfId="3" applyNumberFormat="1" applyFont="1" applyFill="1" applyBorder="1" applyAlignment="1" applyProtection="1">
      <alignment horizontal="left" vertical="top" wrapText="1" indent="2"/>
    </xf>
    <xf numFmtId="0" fontId="3" fillId="0" borderId="0" xfId="0" applyNumberFormat="1" applyFont="1" applyAlignment="1">
      <alignment vertical="top" wrapText="1"/>
    </xf>
    <xf numFmtId="4" fontId="21" fillId="0" borderId="1" xfId="0" applyNumberFormat="1" applyFont="1" applyFill="1" applyBorder="1" applyAlignment="1">
      <alignment horizontal="left" vertical="top" wrapText="1"/>
    </xf>
    <xf numFmtId="164" fontId="17" fillId="7" borderId="30" xfId="3" applyNumberFormat="1" applyFont="1" applyFill="1" applyBorder="1" applyAlignment="1" applyProtection="1">
      <alignment horizontal="right" vertical="top" wrapText="1"/>
    </xf>
    <xf numFmtId="164" fontId="17" fillId="7" borderId="31" xfId="3" applyNumberFormat="1" applyFont="1" applyFill="1" applyBorder="1" applyAlignment="1" applyProtection="1">
      <alignment horizontal="right" vertical="top" wrapText="1"/>
    </xf>
    <xf numFmtId="164" fontId="17" fillId="7" borderId="52" xfId="3" applyNumberFormat="1" applyFont="1" applyFill="1" applyBorder="1" applyAlignment="1" applyProtection="1">
      <alignment horizontal="right" vertical="top" wrapText="1"/>
    </xf>
    <xf numFmtId="164" fontId="18" fillId="7" borderId="30" xfId="3" applyNumberFormat="1" applyFont="1" applyFill="1" applyBorder="1" applyAlignment="1" applyProtection="1">
      <alignment horizontal="right" vertical="top" wrapText="1"/>
    </xf>
    <xf numFmtId="164" fontId="18" fillId="7" borderId="31" xfId="3" applyNumberFormat="1" applyFont="1" applyFill="1" applyBorder="1" applyAlignment="1" applyProtection="1">
      <alignment horizontal="right" vertical="top" wrapText="1"/>
    </xf>
    <xf numFmtId="164" fontId="18" fillId="7" borderId="52" xfId="3" applyNumberFormat="1" applyFont="1" applyFill="1" applyBorder="1" applyAlignment="1" applyProtection="1">
      <alignment horizontal="right" vertical="top" wrapText="1"/>
    </xf>
    <xf numFmtId="164" fontId="18" fillId="7" borderId="32" xfId="3" applyNumberFormat="1" applyFont="1" applyFill="1" applyBorder="1" applyAlignment="1" applyProtection="1">
      <alignment horizontal="right" vertical="top" wrapText="1"/>
    </xf>
    <xf numFmtId="164" fontId="18" fillId="7" borderId="33" xfId="3" applyNumberFormat="1" applyFont="1" applyFill="1" applyBorder="1" applyAlignment="1" applyProtection="1">
      <alignment horizontal="right" vertical="top" wrapText="1"/>
    </xf>
    <xf numFmtId="164" fontId="18" fillId="7" borderId="53" xfId="3" applyNumberFormat="1" applyFont="1" applyFill="1" applyBorder="1" applyAlignment="1" applyProtection="1">
      <alignment horizontal="right" vertical="top" wrapText="1"/>
    </xf>
    <xf numFmtId="0" fontId="20" fillId="10" borderId="1" xfId="0" applyFont="1" applyFill="1" applyBorder="1"/>
    <xf numFmtId="0" fontId="17" fillId="10" borderId="1" xfId="0" applyNumberFormat="1" applyFont="1" applyFill="1" applyBorder="1" applyAlignment="1" applyProtection="1">
      <alignment horizontal="left" vertical="center" wrapText="1"/>
    </xf>
    <xf numFmtId="0" fontId="18" fillId="10" borderId="23" xfId="0" applyNumberFormat="1" applyFont="1" applyFill="1" applyBorder="1" applyAlignment="1" applyProtection="1">
      <alignment horizontal="center" vertical="top" wrapText="1"/>
    </xf>
    <xf numFmtId="0" fontId="18" fillId="10" borderId="1" xfId="0" applyNumberFormat="1" applyFont="1" applyFill="1" applyBorder="1" applyAlignment="1" applyProtection="1">
      <alignment horizontal="left" vertical="center" wrapText="1"/>
    </xf>
    <xf numFmtId="0" fontId="18" fillId="10" borderId="21" xfId="0" applyNumberFormat="1" applyFont="1" applyFill="1" applyBorder="1" applyAlignment="1" applyProtection="1">
      <alignment horizontal="left" vertical="center" wrapText="1"/>
    </xf>
    <xf numFmtId="0" fontId="18" fillId="10" borderId="10" xfId="0" applyNumberFormat="1" applyFont="1" applyFill="1" applyBorder="1" applyAlignment="1" applyProtection="1">
      <alignment horizontal="left" vertical="top" wrapText="1"/>
    </xf>
    <xf numFmtId="0" fontId="18" fillId="10" borderId="18" xfId="0" applyNumberFormat="1" applyFont="1" applyFill="1" applyBorder="1" applyAlignment="1" applyProtection="1">
      <alignment horizontal="center" vertical="top" wrapText="1"/>
    </xf>
    <xf numFmtId="0" fontId="18" fillId="10" borderId="1" xfId="0" applyNumberFormat="1" applyFont="1" applyFill="1" applyBorder="1" applyAlignment="1" applyProtection="1">
      <alignment horizontal="left" vertical="top" wrapText="1"/>
    </xf>
    <xf numFmtId="0" fontId="18" fillId="10" borderId="1" xfId="0" applyNumberFormat="1" applyFont="1" applyFill="1" applyBorder="1" applyAlignment="1" applyProtection="1">
      <alignment horizontal="center" vertical="top" wrapText="1"/>
    </xf>
    <xf numFmtId="164" fontId="17" fillId="10" borderId="5" xfId="3" applyNumberFormat="1" applyFont="1" applyFill="1" applyBorder="1" applyAlignment="1" applyProtection="1">
      <alignment horizontal="left" vertical="top" wrapText="1" indent="2"/>
    </xf>
    <xf numFmtId="2" fontId="17" fillId="10" borderId="5" xfId="3" applyNumberFormat="1" applyFont="1" applyFill="1" applyBorder="1" applyAlignment="1" applyProtection="1">
      <alignment horizontal="left" vertical="top" wrapText="1" indent="2"/>
    </xf>
    <xf numFmtId="0" fontId="17" fillId="10" borderId="10" xfId="3" applyNumberFormat="1" applyFont="1" applyFill="1" applyBorder="1" applyAlignment="1" applyProtection="1">
      <alignment horizontal="left" vertical="top" wrapText="1" indent="2"/>
    </xf>
    <xf numFmtId="0" fontId="17" fillId="10" borderId="1" xfId="3" applyNumberFormat="1" applyFont="1" applyFill="1" applyBorder="1" applyAlignment="1" applyProtection="1">
      <alignment horizontal="left" vertical="top" wrapText="1" indent="2"/>
    </xf>
    <xf numFmtId="1" fontId="17" fillId="10" borderId="17" xfId="3" applyNumberFormat="1" applyFont="1" applyFill="1" applyBorder="1" applyAlignment="1" applyProtection="1">
      <alignment horizontal="left" vertical="top" wrapText="1"/>
    </xf>
    <xf numFmtId="0" fontId="18" fillId="10" borderId="26" xfId="3" applyNumberFormat="1" applyFont="1" applyFill="1" applyBorder="1" applyAlignment="1" applyProtection="1">
      <alignment horizontal="left" vertical="top" wrapText="1" indent="2"/>
    </xf>
    <xf numFmtId="0" fontId="18" fillId="10" borderId="4" xfId="3" applyNumberFormat="1" applyFont="1" applyFill="1" applyBorder="1" applyAlignment="1" applyProtection="1">
      <alignment horizontal="left" vertical="top" wrapText="1" indent="2"/>
    </xf>
    <xf numFmtId="164" fontId="17" fillId="10" borderId="1" xfId="3" applyNumberFormat="1" applyFont="1" applyFill="1" applyBorder="1" applyAlignment="1" applyProtection="1">
      <alignment horizontal="left" vertical="top" wrapText="1" indent="2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17" fillId="3" borderId="1" xfId="0" applyFont="1" applyFill="1" applyBorder="1" applyAlignment="1" applyProtection="1">
      <alignment horizontal="left" vertical="center" wrapText="1"/>
    </xf>
    <xf numFmtId="172" fontId="17" fillId="0" borderId="10" xfId="3" applyNumberFormat="1" applyFont="1" applyFill="1" applyBorder="1" applyAlignment="1" applyProtection="1">
      <alignment horizontal="left" vertical="top" wrapText="1" indent="2"/>
    </xf>
    <xf numFmtId="2" fontId="17" fillId="0" borderId="5" xfId="3" applyNumberFormat="1" applyFont="1" applyFill="1" applyBorder="1" applyAlignment="1" applyProtection="1">
      <alignment horizontal="left" vertical="top" wrapText="1" indent="3"/>
    </xf>
    <xf numFmtId="164" fontId="17" fillId="11" borderId="5" xfId="3" applyNumberFormat="1" applyFont="1" applyFill="1" applyBorder="1" applyAlignment="1" applyProtection="1">
      <alignment horizontal="left" vertical="top" wrapText="1" indent="2"/>
    </xf>
    <xf numFmtId="1" fontId="17" fillId="11" borderId="17" xfId="3" applyNumberFormat="1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left" vertical="center" wrapText="1"/>
    </xf>
    <xf numFmtId="171" fontId="17" fillId="7" borderId="1" xfId="3" applyNumberFormat="1" applyFont="1" applyFill="1" applyBorder="1" applyAlignment="1" applyProtection="1">
      <alignment horizontal="right" vertical="top" wrapText="1"/>
    </xf>
    <xf numFmtId="0" fontId="17" fillId="12" borderId="1" xfId="3" applyNumberFormat="1" applyFont="1" applyFill="1" applyBorder="1" applyAlignment="1" applyProtection="1">
      <alignment horizontal="right" vertical="top" wrapText="1"/>
    </xf>
    <xf numFmtId="0" fontId="17" fillId="12" borderId="7" xfId="3" applyNumberFormat="1" applyFont="1" applyFill="1" applyBorder="1" applyAlignment="1" applyProtection="1">
      <alignment horizontal="right" vertical="top" wrapText="1"/>
    </xf>
    <xf numFmtId="0" fontId="18" fillId="12" borderId="1" xfId="3" applyNumberFormat="1" applyFont="1" applyFill="1" applyBorder="1" applyAlignment="1" applyProtection="1">
      <alignment horizontal="right" vertical="top" wrapText="1"/>
    </xf>
    <xf numFmtId="2" fontId="17" fillId="12" borderId="1" xfId="3" applyNumberFormat="1" applyFont="1" applyFill="1" applyBorder="1" applyAlignment="1" applyProtection="1">
      <alignment horizontal="right" vertical="top" wrapText="1"/>
    </xf>
    <xf numFmtId="169" fontId="55" fillId="5" borderId="1" xfId="3" applyNumberFormat="1" applyFont="1" applyFill="1" applyBorder="1" applyAlignment="1" applyProtection="1">
      <alignment horizontal="right" vertical="top" wrapText="1"/>
    </xf>
    <xf numFmtId="169" fontId="56" fillId="5" borderId="1" xfId="3" applyNumberFormat="1" applyFont="1" applyFill="1" applyBorder="1" applyAlignment="1" applyProtection="1">
      <alignment horizontal="right" vertical="top" wrapText="1"/>
    </xf>
    <xf numFmtId="169" fontId="55" fillId="5" borderId="21" xfId="3" applyNumberFormat="1" applyFont="1" applyFill="1" applyBorder="1" applyAlignment="1" applyProtection="1">
      <alignment horizontal="right" vertical="top" wrapText="1"/>
    </xf>
    <xf numFmtId="169" fontId="55" fillId="5" borderId="10" xfId="3" applyNumberFormat="1" applyFont="1" applyFill="1" applyBorder="1" applyAlignment="1" applyProtection="1">
      <alignment horizontal="right" vertical="top" wrapText="1"/>
    </xf>
    <xf numFmtId="164" fontId="33" fillId="5" borderId="4" xfId="3" applyNumberFormat="1" applyFont="1" applyFill="1" applyBorder="1" applyAlignment="1" applyProtection="1">
      <alignment horizontal="left" vertical="top" wrapText="1" indent="2"/>
    </xf>
    <xf numFmtId="164" fontId="17" fillId="5" borderId="1" xfId="3" applyNumberFormat="1" applyFont="1" applyFill="1" applyBorder="1" applyAlignment="1" applyProtection="1">
      <alignment horizontal="left" vertical="top" wrapText="1" indent="1"/>
    </xf>
    <xf numFmtId="0" fontId="3" fillId="5" borderId="1" xfId="0" applyFont="1" applyFill="1" applyBorder="1" applyAlignment="1" applyProtection="1">
      <alignment vertical="center"/>
    </xf>
    <xf numFmtId="2" fontId="17" fillId="0" borderId="5" xfId="3" applyNumberFormat="1" applyFont="1" applyFill="1" applyBorder="1" applyAlignment="1" applyProtection="1">
      <alignment horizontal="left" vertical="top" wrapText="1" indent="1"/>
    </xf>
    <xf numFmtId="164" fontId="18" fillId="5" borderId="21" xfId="3" applyNumberFormat="1" applyFont="1" applyFill="1" applyBorder="1" applyAlignment="1" applyProtection="1">
      <alignment horizontal="right" vertical="top" wrapText="1"/>
    </xf>
    <xf numFmtId="169" fontId="56" fillId="7" borderId="1" xfId="3" applyNumberFormat="1" applyFont="1" applyFill="1" applyBorder="1" applyAlignment="1" applyProtection="1">
      <alignment horizontal="right" vertical="top" wrapText="1"/>
    </xf>
    <xf numFmtId="169" fontId="56" fillId="7" borderId="21" xfId="3" applyNumberFormat="1" applyFont="1" applyFill="1" applyBorder="1" applyAlignment="1" applyProtection="1">
      <alignment horizontal="right" vertical="top" wrapText="1"/>
    </xf>
    <xf numFmtId="0" fontId="18" fillId="7" borderId="1" xfId="3" applyNumberFormat="1" applyFont="1" applyFill="1" applyBorder="1" applyAlignment="1" applyProtection="1">
      <alignment horizontal="right" vertical="top" wrapText="1" indent="1"/>
    </xf>
    <xf numFmtId="0" fontId="17" fillId="7" borderId="2" xfId="3" applyNumberFormat="1" applyFont="1" applyFill="1" applyBorder="1" applyAlignment="1" applyProtection="1">
      <alignment horizontal="right" vertical="top" wrapText="1" indent="1"/>
    </xf>
    <xf numFmtId="0" fontId="17" fillId="7" borderId="39" xfId="3" applyNumberFormat="1" applyFont="1" applyFill="1" applyBorder="1" applyAlignment="1" applyProtection="1">
      <alignment horizontal="right" vertical="top" wrapText="1" indent="1"/>
    </xf>
    <xf numFmtId="164" fontId="18" fillId="4" borderId="1" xfId="3" applyNumberFormat="1" applyFont="1" applyFill="1" applyBorder="1" applyAlignment="1" applyProtection="1">
      <alignment horizontal="right" vertical="top" wrapText="1"/>
    </xf>
    <xf numFmtId="164" fontId="18" fillId="4" borderId="21" xfId="3" applyNumberFormat="1" applyFont="1" applyFill="1" applyBorder="1" applyAlignment="1" applyProtection="1">
      <alignment horizontal="right" vertical="top" wrapText="1"/>
    </xf>
    <xf numFmtId="2" fontId="57" fillId="5" borderId="1" xfId="3" applyNumberFormat="1" applyFont="1" applyFill="1" applyBorder="1" applyAlignment="1" applyProtection="1">
      <alignment horizontal="right" vertical="top" wrapText="1"/>
    </xf>
    <xf numFmtId="164" fontId="18" fillId="7" borderId="1" xfId="3" applyNumberFormat="1" applyFont="1" applyFill="1" applyBorder="1" applyAlignment="1" applyProtection="1">
      <alignment horizontal="right" vertical="top" wrapText="1" indent="1"/>
    </xf>
    <xf numFmtId="164" fontId="18" fillId="7" borderId="21" xfId="3" applyNumberFormat="1" applyFont="1" applyFill="1" applyBorder="1" applyAlignment="1" applyProtection="1">
      <alignment horizontal="right" vertical="top" wrapText="1" indent="1"/>
    </xf>
    <xf numFmtId="2" fontId="56" fillId="7" borderId="1" xfId="3" applyNumberFormat="1" applyFont="1" applyFill="1" applyBorder="1" applyAlignment="1" applyProtection="1">
      <alignment horizontal="right" vertical="top" wrapText="1"/>
    </xf>
    <xf numFmtId="2" fontId="17" fillId="7" borderId="1" xfId="3" applyNumberFormat="1" applyFont="1" applyFill="1" applyBorder="1" applyAlignment="1" applyProtection="1">
      <alignment horizontal="right" vertical="top" wrapText="1" indent="1"/>
    </xf>
    <xf numFmtId="2" fontId="59" fillId="2" borderId="1" xfId="3" applyNumberFormat="1" applyFont="1" applyFill="1" applyBorder="1" applyAlignment="1" applyProtection="1">
      <alignment horizontal="right" vertical="top" wrapText="1"/>
    </xf>
    <xf numFmtId="0" fontId="59" fillId="2" borderId="1" xfId="3" applyNumberFormat="1" applyFont="1" applyFill="1" applyBorder="1" applyAlignment="1" applyProtection="1">
      <alignment horizontal="right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2" fontId="60" fillId="8" borderId="5" xfId="3" applyNumberFormat="1" applyFont="1" applyFill="1" applyBorder="1" applyAlignment="1" applyProtection="1">
      <alignment horizontal="left" vertical="top" wrapText="1" indent="2"/>
    </xf>
    <xf numFmtId="2" fontId="60" fillId="0" borderId="5" xfId="3" applyNumberFormat="1" applyFont="1" applyFill="1" applyBorder="1" applyAlignment="1" applyProtection="1">
      <alignment horizontal="left" vertical="top" wrapText="1" indent="2"/>
    </xf>
    <xf numFmtId="164" fontId="60" fillId="0" borderId="5" xfId="3" applyNumberFormat="1" applyFont="1" applyFill="1" applyBorder="1" applyAlignment="1" applyProtection="1">
      <alignment horizontal="left" vertical="top" wrapText="1" indent="2"/>
    </xf>
    <xf numFmtId="164" fontId="29" fillId="0" borderId="17" xfId="3" applyNumberFormat="1" applyFont="1" applyFill="1" applyBorder="1" applyAlignment="1" applyProtection="1">
      <alignment horizontal="left" vertical="top" wrapText="1" indent="2"/>
    </xf>
    <xf numFmtId="2" fontId="61" fillId="0" borderId="20" xfId="3" applyNumberFormat="1" applyFont="1" applyFill="1" applyBorder="1" applyAlignment="1" applyProtection="1">
      <alignment horizontal="left" vertical="top" wrapText="1" indent="2"/>
    </xf>
    <xf numFmtId="2" fontId="49" fillId="0" borderId="20" xfId="3" applyNumberFormat="1" applyFont="1" applyFill="1" applyBorder="1" applyAlignment="1" applyProtection="1">
      <alignment horizontal="left" vertical="top" wrapText="1" indent="2"/>
    </xf>
    <xf numFmtId="169" fontId="61" fillId="5" borderId="1" xfId="3" applyNumberFormat="1" applyFont="1" applyFill="1" applyBorder="1" applyAlignment="1" applyProtection="1">
      <alignment horizontal="right" vertical="top" wrapText="1"/>
    </xf>
    <xf numFmtId="164" fontId="61" fillId="2" borderId="1" xfId="3" applyNumberFormat="1" applyFont="1" applyFill="1" applyBorder="1" applyAlignment="1" applyProtection="1">
      <alignment horizontal="right" vertical="top" wrapText="1"/>
    </xf>
    <xf numFmtId="0" fontId="62" fillId="2" borderId="1" xfId="3" applyNumberFormat="1" applyFont="1" applyFill="1" applyBorder="1" applyAlignment="1" applyProtection="1">
      <alignment horizontal="right" vertical="top" wrapText="1"/>
    </xf>
    <xf numFmtId="2" fontId="61" fillId="0" borderId="5" xfId="3" applyNumberFormat="1" applyFont="1" applyFill="1" applyBorder="1" applyAlignment="1" applyProtection="1">
      <alignment horizontal="left" vertical="top" wrapText="1" indent="2"/>
    </xf>
    <xf numFmtId="0" fontId="61" fillId="2" borderId="1" xfId="3" applyNumberFormat="1" applyFont="1" applyFill="1" applyBorder="1" applyAlignment="1" applyProtection="1">
      <alignment horizontal="right" vertical="top" wrapText="1"/>
    </xf>
    <xf numFmtId="171" fontId="62" fillId="2" borderId="1" xfId="3" applyNumberFormat="1" applyFont="1" applyFill="1" applyBorder="1" applyAlignment="1" applyProtection="1">
      <alignment horizontal="right" vertical="top" wrapText="1"/>
    </xf>
    <xf numFmtId="164" fontId="62" fillId="2" borderId="1" xfId="3" applyNumberFormat="1" applyFont="1" applyFill="1" applyBorder="1" applyAlignment="1" applyProtection="1">
      <alignment horizontal="right" vertical="top" wrapText="1"/>
    </xf>
    <xf numFmtId="2" fontId="62" fillId="2" borderId="1" xfId="3" applyNumberFormat="1" applyFont="1" applyFill="1" applyBorder="1" applyAlignment="1" applyProtection="1">
      <alignment horizontal="right" vertical="top" wrapText="1"/>
    </xf>
    <xf numFmtId="164" fontId="61" fillId="0" borderId="5" xfId="3" applyNumberFormat="1" applyFont="1" applyFill="1" applyBorder="1" applyAlignment="1" applyProtection="1">
      <alignment horizontal="left" vertical="top" wrapText="1" indent="2"/>
    </xf>
    <xf numFmtId="0" fontId="62" fillId="0" borderId="19" xfId="0" applyNumberFormat="1" applyFont="1" applyFill="1" applyBorder="1" applyAlignment="1" applyProtection="1">
      <alignment horizontal="center" vertical="top" wrapText="1"/>
    </xf>
    <xf numFmtId="0" fontId="62" fillId="0" borderId="23" xfId="0" applyNumberFormat="1" applyFont="1" applyFill="1" applyBorder="1" applyAlignment="1" applyProtection="1">
      <alignment horizontal="center" vertical="top" wrapText="1"/>
    </xf>
    <xf numFmtId="0" fontId="62" fillId="0" borderId="18" xfId="0" applyNumberFormat="1" applyFont="1" applyFill="1" applyBorder="1" applyAlignment="1" applyProtection="1">
      <alignment horizontal="center" vertical="top" wrapText="1"/>
    </xf>
    <xf numFmtId="164" fontId="15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5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5" fillId="0" borderId="4" xfId="0" applyNumberFormat="1" applyFont="1" applyBorder="1" applyAlignment="1" applyProtection="1">
      <alignment horizontal="center" vertical="top" wrapText="1"/>
      <protection hidden="1"/>
    </xf>
    <xf numFmtId="164" fontId="15" fillId="0" borderId="7" xfId="0" applyNumberFormat="1" applyFont="1" applyBorder="1" applyAlignment="1" applyProtection="1">
      <alignment horizontal="center" vertical="top" wrapText="1"/>
      <protection hidden="1"/>
    </xf>
    <xf numFmtId="164" fontId="15" fillId="0" borderId="2" xfId="0" applyNumberFormat="1" applyFont="1" applyBorder="1" applyAlignment="1" applyProtection="1">
      <alignment horizontal="center" vertical="top" wrapText="1"/>
      <protection hidden="1"/>
    </xf>
    <xf numFmtId="164" fontId="15" fillId="0" borderId="1" xfId="0" applyNumberFormat="1" applyFont="1" applyBorder="1" applyAlignment="1" applyProtection="1">
      <alignment vertical="center"/>
      <protection hidden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 applyProtection="1">
      <alignment vertical="center" wrapText="1"/>
      <protection hidden="1"/>
    </xf>
    <xf numFmtId="164" fontId="15" fillId="2" borderId="7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31" fillId="0" borderId="22" xfId="0" applyNumberFormat="1" applyFont="1" applyFill="1" applyBorder="1" applyAlignment="1" applyProtection="1">
      <alignment horizontal="center" vertical="top"/>
    </xf>
    <xf numFmtId="0" fontId="31" fillId="0" borderId="24" xfId="0" applyNumberFormat="1" applyFont="1" applyFill="1" applyBorder="1" applyAlignment="1" applyProtection="1">
      <alignment horizontal="center" vertical="top"/>
    </xf>
    <xf numFmtId="0" fontId="31" fillId="0" borderId="3" xfId="0" applyNumberFormat="1" applyFont="1" applyFill="1" applyBorder="1" applyAlignment="1" applyProtection="1">
      <alignment horizontal="center" vertical="top"/>
    </xf>
    <xf numFmtId="0" fontId="35" fillId="3" borderId="0" xfId="0" applyFont="1" applyFill="1" applyBorder="1" applyAlignment="1" applyProtection="1">
      <alignment horizontal="left" vertical="top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5" xfId="0" applyNumberFormat="1" applyFont="1" applyFill="1" applyBorder="1" applyAlignment="1" applyProtection="1">
      <alignment horizontal="center" vertical="top" wrapText="1"/>
    </xf>
    <xf numFmtId="0" fontId="18" fillId="10" borderId="10" xfId="0" applyNumberFormat="1" applyFont="1" applyFill="1" applyBorder="1" applyAlignment="1" applyProtection="1">
      <alignment horizontal="left" vertical="top" wrapText="1"/>
    </xf>
    <xf numFmtId="0" fontId="18" fillId="10" borderId="8" xfId="0" applyNumberFormat="1" applyFont="1" applyFill="1" applyBorder="1" applyAlignment="1" applyProtection="1">
      <alignment horizontal="left" vertical="top" wrapText="1"/>
    </xf>
    <xf numFmtId="0" fontId="18" fillId="10" borderId="5" xfId="0" applyNumberFormat="1" applyFont="1" applyFill="1" applyBorder="1" applyAlignment="1" applyProtection="1">
      <alignment horizontal="left" vertical="top" wrapText="1"/>
    </xf>
    <xf numFmtId="0" fontId="18" fillId="10" borderId="10" xfId="0" applyNumberFormat="1" applyFont="1" applyFill="1" applyBorder="1" applyAlignment="1" applyProtection="1">
      <alignment horizontal="center" vertical="top" wrapText="1"/>
    </xf>
    <xf numFmtId="0" fontId="18" fillId="10" borderId="8" xfId="0" applyNumberFormat="1" applyFont="1" applyFill="1" applyBorder="1" applyAlignment="1" applyProtection="1">
      <alignment horizontal="center" vertical="top" wrapText="1"/>
    </xf>
    <xf numFmtId="0" fontId="18" fillId="10" borderId="5" xfId="0" applyNumberFormat="1" applyFont="1" applyFill="1" applyBorder="1" applyAlignment="1" applyProtection="1">
      <alignment horizontal="center" vertical="top" wrapText="1"/>
    </xf>
    <xf numFmtId="0" fontId="18" fillId="0" borderId="22" xfId="0" applyNumberFormat="1" applyFont="1" applyFill="1" applyBorder="1" applyAlignment="1" applyProtection="1">
      <alignment horizontal="center" vertical="top"/>
    </xf>
    <xf numFmtId="0" fontId="18" fillId="0" borderId="24" xfId="0" applyNumberFormat="1" applyFont="1" applyFill="1" applyBorder="1" applyAlignment="1" applyProtection="1">
      <alignment horizontal="center" vertical="top"/>
    </xf>
    <xf numFmtId="0" fontId="18" fillId="0" borderId="68" xfId="0" applyNumberFormat="1" applyFont="1" applyFill="1" applyBorder="1" applyAlignment="1" applyProtection="1">
      <alignment horizontal="center" vertical="top"/>
    </xf>
    <xf numFmtId="0" fontId="35" fillId="0" borderId="0" xfId="0" applyFont="1" applyFill="1" applyBorder="1" applyAlignment="1" applyProtection="1">
      <alignment horizontal="left" vertical="center" wrapText="1"/>
    </xf>
    <xf numFmtId="0" fontId="28" fillId="0" borderId="19" xfId="0" applyNumberFormat="1" applyFont="1" applyFill="1" applyBorder="1" applyAlignment="1" applyProtection="1">
      <alignment horizontal="center" vertical="top" wrapText="1"/>
    </xf>
    <xf numFmtId="0" fontId="28" fillId="0" borderId="23" xfId="0" applyNumberFormat="1" applyFont="1" applyFill="1" applyBorder="1" applyAlignment="1" applyProtection="1">
      <alignment horizontal="center" vertical="top" wrapText="1"/>
    </xf>
    <xf numFmtId="0" fontId="28" fillId="0" borderId="18" xfId="0" applyNumberFormat="1" applyFont="1" applyFill="1" applyBorder="1" applyAlignment="1" applyProtection="1">
      <alignment horizontal="center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8" fillId="0" borderId="8" xfId="0" applyNumberFormat="1" applyFont="1" applyFill="1" applyBorder="1" applyAlignment="1" applyProtection="1">
      <alignment horizontal="left" vertical="top" wrapText="1"/>
    </xf>
    <xf numFmtId="0" fontId="28" fillId="0" borderId="5" xfId="0" applyNumberFormat="1" applyFont="1" applyFill="1" applyBorder="1" applyAlignment="1" applyProtection="1">
      <alignment horizontal="left" vertical="top" wrapText="1"/>
    </xf>
    <xf numFmtId="0" fontId="35" fillId="3" borderId="0" xfId="0" applyFont="1" applyFill="1" applyBorder="1" applyAlignment="1" applyProtection="1">
      <alignment horizontal="left" wrapText="1"/>
    </xf>
    <xf numFmtId="0" fontId="36" fillId="3" borderId="0" xfId="0" applyFont="1" applyFill="1" applyBorder="1" applyAlignment="1">
      <alignment horizontal="left" wrapText="1"/>
    </xf>
    <xf numFmtId="164" fontId="10" fillId="0" borderId="59" xfId="0" applyNumberFormat="1" applyFont="1" applyFill="1" applyBorder="1" applyAlignment="1" applyProtection="1">
      <alignment horizontal="justify" vertical="top" wrapText="1"/>
    </xf>
    <xf numFmtId="0" fontId="18" fillId="8" borderId="64" xfId="0" applyNumberFormat="1" applyFont="1" applyFill="1" applyBorder="1" applyAlignment="1" applyProtection="1">
      <alignment horizontal="left" vertical="top" wrapText="1"/>
    </xf>
    <xf numFmtId="0" fontId="18" fillId="8" borderId="27" xfId="0" applyNumberFormat="1" applyFont="1" applyFill="1" applyBorder="1" applyAlignment="1" applyProtection="1">
      <alignment horizontal="left" vertical="top" wrapText="1"/>
    </xf>
    <xf numFmtId="0" fontId="18" fillId="8" borderId="22" xfId="0" applyNumberFormat="1" applyFont="1" applyFill="1" applyBorder="1" applyAlignment="1" applyProtection="1">
      <alignment horizontal="left" vertical="top" wrapText="1"/>
    </xf>
    <xf numFmtId="0" fontId="18" fillId="8" borderId="62" xfId="0" applyNumberFormat="1" applyFont="1" applyFill="1" applyBorder="1" applyAlignment="1" applyProtection="1">
      <alignment horizontal="left" vertical="top" wrapText="1"/>
    </xf>
    <xf numFmtId="0" fontId="18" fillId="8" borderId="0" xfId="0" applyNumberFormat="1" applyFont="1" applyFill="1" applyBorder="1" applyAlignment="1" applyProtection="1">
      <alignment horizontal="left" vertical="top" wrapText="1"/>
    </xf>
    <xf numFmtId="0" fontId="18" fillId="8" borderId="24" xfId="0" applyNumberFormat="1" applyFont="1" applyFill="1" applyBorder="1" applyAlignment="1" applyProtection="1">
      <alignment horizontal="left" vertical="top" wrapText="1"/>
    </xf>
    <xf numFmtId="0" fontId="18" fillId="8" borderId="56" xfId="0" applyNumberFormat="1" applyFont="1" applyFill="1" applyBorder="1" applyAlignment="1" applyProtection="1">
      <alignment horizontal="left" vertical="top" wrapText="1"/>
    </xf>
    <xf numFmtId="0" fontId="18" fillId="8" borderId="6" xfId="0" applyNumberFormat="1" applyFont="1" applyFill="1" applyBorder="1" applyAlignment="1" applyProtection="1">
      <alignment horizontal="left" vertical="top" wrapText="1"/>
    </xf>
    <xf numFmtId="0" fontId="18" fillId="8" borderId="3" xfId="0" applyNumberFormat="1" applyFont="1" applyFill="1" applyBorder="1" applyAlignment="1" applyProtection="1">
      <alignment horizontal="left" vertical="top" wrapText="1"/>
    </xf>
    <xf numFmtId="0" fontId="31" fillId="0" borderId="19" xfId="0" applyNumberFormat="1" applyFont="1" applyFill="1" applyBorder="1" applyAlignment="1" applyProtection="1">
      <alignment horizontal="center" vertical="top" wrapText="1"/>
    </xf>
    <xf numFmtId="0" fontId="31" fillId="0" borderId="23" xfId="0" applyNumberFormat="1" applyFont="1" applyFill="1" applyBorder="1" applyAlignment="1" applyProtection="1">
      <alignment horizontal="center" vertical="top" wrapText="1"/>
    </xf>
    <xf numFmtId="0" fontId="31" fillId="0" borderId="18" xfId="0" applyNumberFormat="1" applyFont="1" applyFill="1" applyBorder="1" applyAlignment="1" applyProtection="1">
      <alignment horizontal="center" vertical="top" wrapText="1"/>
    </xf>
    <xf numFmtId="0" fontId="28" fillId="0" borderId="22" xfId="0" applyNumberFormat="1" applyFont="1" applyFill="1" applyBorder="1" applyAlignment="1" applyProtection="1">
      <alignment horizontal="left" vertical="top" wrapText="1"/>
    </xf>
    <xf numFmtId="0" fontId="28" fillId="0" borderId="24" xfId="0" applyNumberFormat="1" applyFont="1" applyFill="1" applyBorder="1" applyAlignment="1" applyProtection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0" fontId="18" fillId="8" borderId="1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center" vertical="top"/>
    </xf>
    <xf numFmtId="0" fontId="17" fillId="0" borderId="63" xfId="0" applyNumberFormat="1" applyFont="1" applyFill="1" applyBorder="1" applyAlignment="1" applyProtection="1">
      <alignment horizontal="left" vertical="top"/>
    </xf>
    <xf numFmtId="0" fontId="17" fillId="0" borderId="7" xfId="0" applyNumberFormat="1" applyFont="1" applyFill="1" applyBorder="1" applyAlignment="1" applyProtection="1">
      <alignment horizontal="left" vertical="top"/>
    </xf>
    <xf numFmtId="0" fontId="17" fillId="0" borderId="76" xfId="0" applyNumberFormat="1" applyFont="1" applyFill="1" applyBorder="1" applyAlignment="1" applyProtection="1">
      <alignment horizontal="left" vertical="top"/>
    </xf>
    <xf numFmtId="0" fontId="18" fillId="0" borderId="64" xfId="0" applyNumberFormat="1" applyFont="1" applyFill="1" applyBorder="1" applyAlignment="1" applyProtection="1">
      <alignment horizontal="left" vertical="top" wrapText="1"/>
    </xf>
    <xf numFmtId="0" fontId="18" fillId="0" borderId="27" xfId="0" applyNumberFormat="1" applyFont="1" applyFill="1" applyBorder="1" applyAlignment="1" applyProtection="1">
      <alignment horizontal="left" vertical="top" wrapText="1"/>
    </xf>
    <xf numFmtId="0" fontId="18" fillId="0" borderId="22" xfId="0" applyNumberFormat="1" applyFont="1" applyFill="1" applyBorder="1" applyAlignment="1" applyProtection="1">
      <alignment horizontal="left" vertical="top" wrapText="1"/>
    </xf>
    <xf numFmtId="0" fontId="18" fillId="0" borderId="62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24" xfId="0" applyNumberFormat="1" applyFont="1" applyFill="1" applyBorder="1" applyAlignment="1" applyProtection="1">
      <alignment horizontal="left" vertical="top" wrapText="1"/>
    </xf>
    <xf numFmtId="0" fontId="18" fillId="0" borderId="56" xfId="0" applyNumberFormat="1" applyFont="1" applyFill="1" applyBorder="1" applyAlignment="1" applyProtection="1">
      <alignment horizontal="left" vertical="top" wrapText="1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left" vertical="top" wrapText="1"/>
    </xf>
    <xf numFmtId="0" fontId="28" fillId="3" borderId="10" xfId="0" applyNumberFormat="1" applyFont="1" applyFill="1" applyBorder="1" applyAlignment="1" applyProtection="1">
      <alignment horizontal="left" vertical="top" wrapText="1"/>
    </xf>
    <xf numFmtId="0" fontId="28" fillId="3" borderId="8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 applyProtection="1">
      <alignment horizontal="left" vertical="top" wrapText="1"/>
    </xf>
    <xf numFmtId="0" fontId="18" fillId="3" borderId="10" xfId="0" applyNumberFormat="1" applyFont="1" applyFill="1" applyBorder="1" applyAlignment="1" applyProtection="1">
      <alignment horizontal="left" vertical="top" wrapText="1"/>
    </xf>
    <xf numFmtId="0" fontId="18" fillId="3" borderId="8" xfId="0" applyNumberFormat="1" applyFont="1" applyFill="1" applyBorder="1" applyAlignment="1" applyProtection="1">
      <alignment horizontal="left" vertical="top" wrapText="1"/>
    </xf>
    <xf numFmtId="0" fontId="18" fillId="3" borderId="5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33" fillId="0" borderId="10" xfId="0" applyNumberFormat="1" applyFont="1" applyFill="1" applyBorder="1" applyAlignment="1" applyProtection="1">
      <alignment horizontal="left" vertical="top" wrapText="1"/>
    </xf>
    <xf numFmtId="0" fontId="33" fillId="0" borderId="8" xfId="0" applyNumberFormat="1" applyFont="1" applyFill="1" applyBorder="1" applyAlignment="1" applyProtection="1">
      <alignment horizontal="left" vertical="top" wrapText="1"/>
    </xf>
    <xf numFmtId="0" fontId="33" fillId="0" borderId="5" xfId="0" applyNumberFormat="1" applyFont="1" applyFill="1" applyBorder="1" applyAlignment="1" applyProtection="1">
      <alignment horizontal="left" vertical="top" wrapText="1"/>
    </xf>
    <xf numFmtId="0" fontId="31" fillId="0" borderId="10" xfId="0" applyNumberFormat="1" applyFont="1" applyFill="1" applyBorder="1" applyAlignment="1" applyProtection="1">
      <alignment horizontal="left" vertical="top" wrapText="1"/>
    </xf>
    <xf numFmtId="0" fontId="31" fillId="0" borderId="8" xfId="0" applyNumberFormat="1" applyFont="1" applyFill="1" applyBorder="1" applyAlignment="1" applyProtection="1">
      <alignment horizontal="left" vertical="top" wrapText="1"/>
    </xf>
    <xf numFmtId="0" fontId="31" fillId="0" borderId="5" xfId="0" applyNumberFormat="1" applyFont="1" applyFill="1" applyBorder="1" applyAlignment="1" applyProtection="1">
      <alignment horizontal="left" vertical="top" wrapText="1"/>
    </xf>
    <xf numFmtId="0" fontId="18" fillId="3" borderId="22" xfId="0" applyNumberFormat="1" applyFont="1" applyFill="1" applyBorder="1" applyAlignment="1" applyProtection="1">
      <alignment horizontal="left" vertical="top" wrapText="1"/>
    </xf>
    <xf numFmtId="0" fontId="0" fillId="0" borderId="8" xfId="0" applyBorder="1"/>
    <xf numFmtId="0" fontId="0" fillId="0" borderId="5" xfId="0" applyBorder="1"/>
    <xf numFmtId="0" fontId="18" fillId="0" borderId="10" xfId="0" applyNumberFormat="1" applyFont="1" applyFill="1" applyBorder="1" applyAlignment="1" applyProtection="1">
      <alignment vertical="top" wrapText="1"/>
    </xf>
    <xf numFmtId="0" fontId="18" fillId="0" borderId="8" xfId="0" applyNumberFormat="1" applyFont="1" applyFill="1" applyBorder="1" applyAlignment="1" applyProtection="1">
      <alignment vertical="top" wrapText="1"/>
    </xf>
    <xf numFmtId="0" fontId="18" fillId="0" borderId="5" xfId="0" applyNumberFormat="1" applyFont="1" applyFill="1" applyBorder="1" applyAlignment="1" applyProtection="1">
      <alignment vertical="top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5" xfId="0" applyNumberFormat="1" applyFont="1" applyFill="1" applyBorder="1" applyAlignment="1" applyProtection="1">
      <alignment vertical="top" wrapText="1"/>
    </xf>
    <xf numFmtId="0" fontId="44" fillId="0" borderId="10" xfId="0" applyNumberFormat="1" applyFont="1" applyFill="1" applyBorder="1" applyAlignment="1" applyProtection="1">
      <alignment horizontal="left" vertical="top" wrapText="1"/>
    </xf>
    <xf numFmtId="0" fontId="44" fillId="0" borderId="8" xfId="0" applyNumberFormat="1" applyFont="1" applyFill="1" applyBorder="1" applyAlignment="1" applyProtection="1">
      <alignment horizontal="left" vertical="top" wrapText="1"/>
    </xf>
    <xf numFmtId="0" fontId="44" fillId="0" borderId="5" xfId="0" applyNumberFormat="1" applyFont="1" applyFill="1" applyBorder="1" applyAlignment="1" applyProtection="1">
      <alignment horizontal="left" vertical="top" wrapText="1"/>
    </xf>
    <xf numFmtId="164" fontId="18" fillId="0" borderId="55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5" xfId="0" applyNumberFormat="1" applyFont="1" applyFill="1" applyBorder="1" applyAlignment="1" applyProtection="1">
      <alignment horizontal="left" vertical="top" wrapText="1"/>
    </xf>
    <xf numFmtId="0" fontId="17" fillId="6" borderId="63" xfId="0" applyNumberFormat="1" applyFont="1" applyFill="1" applyBorder="1" applyAlignment="1" applyProtection="1">
      <alignment horizontal="left" vertical="center" wrapText="1"/>
    </xf>
    <xf numFmtId="0" fontId="17" fillId="6" borderId="7" xfId="0" applyNumberFormat="1" applyFont="1" applyFill="1" applyBorder="1" applyAlignment="1" applyProtection="1">
      <alignment horizontal="left" vertical="center" wrapText="1"/>
    </xf>
    <xf numFmtId="0" fontId="17" fillId="6" borderId="76" xfId="0" applyNumberFormat="1" applyFont="1" applyFill="1" applyBorder="1" applyAlignment="1" applyProtection="1">
      <alignment horizontal="left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0" fontId="31" fillId="0" borderId="23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left" vertical="top" wrapText="1"/>
    </xf>
    <xf numFmtId="0" fontId="32" fillId="0" borderId="8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center" vertical="top" wrapText="1"/>
    </xf>
    <xf numFmtId="0" fontId="28" fillId="0" borderId="8" xfId="0" applyNumberFormat="1" applyFont="1" applyFill="1" applyBorder="1" applyAlignment="1" applyProtection="1">
      <alignment horizontal="center" vertical="top" wrapText="1"/>
    </xf>
    <xf numFmtId="0" fontId="28" fillId="0" borderId="5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top" wrapText="1"/>
    </xf>
    <xf numFmtId="164" fontId="18" fillId="0" borderId="8" xfId="0" applyNumberFormat="1" applyFont="1" applyFill="1" applyBorder="1" applyAlignment="1" applyProtection="1">
      <alignment horizontal="center" vertical="top" wrapText="1"/>
    </xf>
    <xf numFmtId="164" fontId="18" fillId="0" borderId="5" xfId="0" applyNumberFormat="1" applyFont="1" applyFill="1" applyBorder="1" applyAlignment="1" applyProtection="1">
      <alignment horizontal="center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26" fillId="0" borderId="6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top"/>
    </xf>
    <xf numFmtId="0" fontId="3" fillId="0" borderId="14" xfId="0" applyFont="1" applyFill="1" applyBorder="1" applyAlignment="1" applyProtection="1">
      <alignment horizontal="center" vertical="top"/>
    </xf>
    <xf numFmtId="164" fontId="18" fillId="0" borderId="65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58" xfId="0" applyNumberFormat="1" applyFont="1" applyFill="1" applyBorder="1" applyAlignment="1" applyProtection="1">
      <alignment horizontal="center" vertical="top" wrapText="1"/>
    </xf>
    <xf numFmtId="164" fontId="18" fillId="0" borderId="59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64" fontId="18" fillId="0" borderId="24" xfId="0" applyNumberFormat="1" applyFont="1" applyFill="1" applyBorder="1" applyAlignment="1" applyProtection="1">
      <alignment horizontal="center" vertical="top" wrapText="1"/>
    </xf>
    <xf numFmtId="0" fontId="18" fillId="0" borderId="66" xfId="0" applyFont="1" applyFill="1" applyBorder="1" applyAlignment="1" applyProtection="1">
      <alignment horizontal="center" vertical="center" wrapText="1"/>
    </xf>
    <xf numFmtId="0" fontId="18" fillId="0" borderId="67" xfId="0" applyFont="1" applyFill="1" applyBorder="1" applyAlignment="1" applyProtection="1">
      <alignment horizontal="center" vertical="center" wrapText="1"/>
    </xf>
    <xf numFmtId="0" fontId="18" fillId="0" borderId="57" xfId="0" applyFont="1" applyFill="1" applyBorder="1" applyAlignment="1" applyProtection="1">
      <alignment horizontal="center" vertical="center" wrapText="1"/>
    </xf>
    <xf numFmtId="164" fontId="18" fillId="7" borderId="4" xfId="0" applyNumberFormat="1" applyFont="1" applyFill="1" applyBorder="1" applyAlignment="1" applyProtection="1">
      <alignment horizontal="center" vertical="top" wrapText="1"/>
    </xf>
    <xf numFmtId="164" fontId="18" fillId="7" borderId="7" xfId="0" applyNumberFormat="1" applyFont="1" applyFill="1" applyBorder="1" applyAlignment="1" applyProtection="1">
      <alignment horizontal="center" vertical="top" wrapText="1"/>
    </xf>
    <xf numFmtId="0" fontId="22" fillId="7" borderId="7" xfId="0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18" fillId="0" borderId="58" xfId="0" applyNumberFormat="1" applyFont="1" applyFill="1" applyBorder="1" applyAlignment="1" applyProtection="1">
      <alignment horizontal="left" vertical="center" wrapText="1" indent="2"/>
    </xf>
    <xf numFmtId="0" fontId="18" fillId="0" borderId="59" xfId="0" applyNumberFormat="1" applyFont="1" applyFill="1" applyBorder="1" applyAlignment="1" applyProtection="1">
      <alignment horizontal="left" vertical="center" wrapText="1" indent="2"/>
    </xf>
    <xf numFmtId="0" fontId="18" fillId="0" borderId="60" xfId="0" applyNumberFormat="1" applyFont="1" applyFill="1" applyBorder="1" applyAlignment="1" applyProtection="1">
      <alignment horizontal="left" vertical="center" wrapText="1" indent="2"/>
    </xf>
    <xf numFmtId="164" fontId="17" fillId="0" borderId="61" xfId="0" applyNumberFormat="1" applyFont="1" applyFill="1" applyBorder="1" applyAlignment="1" applyProtection="1">
      <alignment horizontal="left" vertical="top" wrapText="1"/>
    </xf>
    <xf numFmtId="164" fontId="17" fillId="0" borderId="59" xfId="0" applyNumberFormat="1" applyFont="1" applyFill="1" applyBorder="1" applyAlignment="1" applyProtection="1">
      <alignment horizontal="left" vertical="top" wrapText="1"/>
    </xf>
    <xf numFmtId="164" fontId="17" fillId="0" borderId="60" xfId="0" applyNumberFormat="1" applyFont="1" applyFill="1" applyBorder="1" applyAlignment="1" applyProtection="1">
      <alignment horizontal="left" vertical="top" wrapText="1"/>
    </xf>
    <xf numFmtId="164" fontId="17" fillId="0" borderId="62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24" xfId="0" applyNumberFormat="1" applyFont="1" applyFill="1" applyBorder="1" applyAlignment="1" applyProtection="1">
      <alignment horizontal="left" vertical="top" wrapText="1"/>
    </xf>
    <xf numFmtId="164" fontId="17" fillId="0" borderId="5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horizontal="center" vertical="top"/>
    </xf>
    <xf numFmtId="164" fontId="18" fillId="0" borderId="63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25" xfId="0" applyNumberFormat="1" applyFont="1" applyFill="1" applyBorder="1" applyAlignment="1" applyProtection="1">
      <alignment horizontal="left" vertical="top"/>
    </xf>
    <xf numFmtId="0" fontId="18" fillId="0" borderId="64" xfId="0" applyFont="1" applyFill="1" applyBorder="1" applyAlignment="1" applyProtection="1">
      <alignment horizontal="left" vertical="top" wrapText="1"/>
    </xf>
    <xf numFmtId="0" fontId="18" fillId="0" borderId="27" xfId="0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left" vertical="top" wrapText="1"/>
    </xf>
    <xf numFmtId="0" fontId="18" fillId="0" borderId="6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24" xfId="0" applyFont="1" applyFill="1" applyBorder="1" applyAlignment="1" applyProtection="1">
      <alignment horizontal="left" vertical="top" wrapText="1"/>
    </xf>
    <xf numFmtId="0" fontId="18" fillId="0" borderId="5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164" fontId="18" fillId="2" borderId="1" xfId="0" applyNumberFormat="1" applyFont="1" applyFill="1" applyBorder="1" applyAlignment="1" applyProtection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7" fillId="0" borderId="10" xfId="0" applyNumberFormat="1" applyFont="1" applyFill="1" applyBorder="1" applyAlignment="1" applyProtection="1">
      <alignment horizontal="left" vertical="center" wrapText="1" indent="1"/>
    </xf>
    <xf numFmtId="0" fontId="17" fillId="0" borderId="5" xfId="0" applyNumberFormat="1" applyFont="1" applyFill="1" applyBorder="1" applyAlignment="1" applyProtection="1">
      <alignment horizontal="left" vertical="center" wrapText="1" inden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 indent="2"/>
    </xf>
    <xf numFmtId="0" fontId="18" fillId="0" borderId="5" xfId="0" applyNumberFormat="1" applyFont="1" applyFill="1" applyBorder="1" applyAlignment="1" applyProtection="1">
      <alignment horizontal="left" vertical="center" wrapText="1" indent="2"/>
    </xf>
    <xf numFmtId="164" fontId="18" fillId="4" borderId="26" xfId="0" applyNumberFormat="1" applyFont="1" applyFill="1" applyBorder="1" applyAlignment="1" applyProtection="1">
      <alignment horizontal="center" vertical="top" wrapText="1"/>
    </xf>
    <xf numFmtId="164" fontId="18" fillId="4" borderId="27" xfId="0" applyNumberFormat="1" applyFont="1" applyFill="1" applyBorder="1" applyAlignment="1" applyProtection="1">
      <alignment horizontal="center" vertical="top" wrapText="1"/>
    </xf>
    <xf numFmtId="164" fontId="18" fillId="4" borderId="22" xfId="0" applyNumberFormat="1" applyFont="1" applyFill="1" applyBorder="1" applyAlignment="1" applyProtection="1">
      <alignment horizontal="center" vertical="top" wrapText="1"/>
    </xf>
    <xf numFmtId="164" fontId="18" fillId="5" borderId="4" xfId="0" applyNumberFormat="1" applyFont="1" applyFill="1" applyBorder="1" applyAlignment="1" applyProtection="1">
      <alignment horizontal="center" vertical="top" wrapText="1"/>
    </xf>
    <xf numFmtId="164" fontId="18" fillId="5" borderId="7" xfId="0" applyNumberFormat="1" applyFont="1" applyFill="1" applyBorder="1" applyAlignment="1" applyProtection="1">
      <alignment horizontal="center" vertical="top" wrapText="1"/>
    </xf>
    <xf numFmtId="164" fontId="18" fillId="5" borderId="2" xfId="0" applyNumberFormat="1" applyFont="1" applyFill="1" applyBorder="1" applyAlignment="1" applyProtection="1">
      <alignment horizontal="center" vertical="top" wrapText="1"/>
    </xf>
    <xf numFmtId="164" fontId="18" fillId="4" borderId="4" xfId="0" applyNumberFormat="1" applyFont="1" applyFill="1" applyBorder="1" applyAlignment="1" applyProtection="1">
      <alignment horizontal="center" vertical="top" wrapText="1"/>
    </xf>
    <xf numFmtId="164" fontId="18" fillId="4" borderId="7" xfId="0" applyNumberFormat="1" applyFont="1" applyFill="1" applyBorder="1" applyAlignment="1" applyProtection="1">
      <alignment horizontal="center" vertical="top" wrapText="1"/>
    </xf>
    <xf numFmtId="164" fontId="18" fillId="4" borderId="2" xfId="0" applyNumberFormat="1" applyFont="1" applyFill="1" applyBorder="1" applyAlignment="1" applyProtection="1">
      <alignment horizontal="center" vertical="top" wrapText="1"/>
    </xf>
    <xf numFmtId="0" fontId="17" fillId="0" borderId="56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57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62" fillId="0" borderId="10" xfId="0" applyNumberFormat="1" applyFont="1" applyFill="1" applyBorder="1" applyAlignment="1" applyProtection="1">
      <alignment horizontal="left" vertical="top" wrapText="1"/>
    </xf>
    <xf numFmtId="0" fontId="62" fillId="0" borderId="8" xfId="0" applyNumberFormat="1" applyFont="1" applyFill="1" applyBorder="1" applyAlignment="1" applyProtection="1">
      <alignment horizontal="left" vertical="top" wrapText="1"/>
    </xf>
    <xf numFmtId="0" fontId="62" fillId="0" borderId="5" xfId="0" applyNumberFormat="1" applyFont="1" applyFill="1" applyBorder="1" applyAlignment="1" applyProtection="1">
      <alignment horizontal="left" vertical="top" wrapText="1"/>
    </xf>
    <xf numFmtId="0" fontId="18" fillId="4" borderId="10" xfId="0" applyNumberFormat="1" applyFont="1" applyFill="1" applyBorder="1" applyAlignment="1" applyProtection="1">
      <alignment horizontal="left" vertical="top" wrapText="1"/>
    </xf>
    <xf numFmtId="0" fontId="18" fillId="4" borderId="8" xfId="0" applyNumberFormat="1" applyFont="1" applyFill="1" applyBorder="1" applyAlignment="1" applyProtection="1">
      <alignment horizontal="left" vertical="top" wrapText="1"/>
    </xf>
    <xf numFmtId="0" fontId="18" fillId="4" borderId="5" xfId="0" applyNumberFormat="1" applyFont="1" applyFill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/>
    </xf>
    <xf numFmtId="0" fontId="1" fillId="0" borderId="73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1" fillId="0" borderId="69" xfId="0" applyFont="1" applyBorder="1" applyAlignment="1">
      <alignment horizontal="center" vertical="top" wrapText="1"/>
    </xf>
    <xf numFmtId="0" fontId="1" fillId="0" borderId="70" xfId="0" applyFont="1" applyBorder="1" applyAlignment="1">
      <alignment horizontal="center" vertical="top" wrapText="1"/>
    </xf>
    <xf numFmtId="3" fontId="3" fillId="0" borderId="65" xfId="0" applyNumberFormat="1" applyFont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21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75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/>
    <xf numFmtId="0" fontId="24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16384" width="9.109375" style="1"/>
  </cols>
  <sheetData>
    <row r="1" spans="1:48" ht="30.75" customHeight="1">
      <c r="A1" s="945" t="s">
        <v>3</v>
      </c>
      <c r="B1" s="946"/>
      <c r="C1" s="947" t="s">
        <v>4</v>
      </c>
      <c r="D1" s="942" t="s">
        <v>9</v>
      </c>
      <c r="E1" s="943"/>
      <c r="F1" s="944"/>
      <c r="G1" s="942" t="s">
        <v>377</v>
      </c>
      <c r="H1" s="943"/>
      <c r="I1" s="944"/>
      <c r="J1" s="942" t="s">
        <v>378</v>
      </c>
      <c r="K1" s="943"/>
      <c r="L1" s="944"/>
      <c r="M1" s="942" t="s">
        <v>382</v>
      </c>
      <c r="N1" s="943"/>
      <c r="O1" s="944"/>
      <c r="P1" s="940" t="s">
        <v>383</v>
      </c>
      <c r="Q1" s="941"/>
      <c r="R1" s="942" t="s">
        <v>384</v>
      </c>
      <c r="S1" s="943"/>
      <c r="T1" s="944"/>
      <c r="U1" s="942" t="s">
        <v>385</v>
      </c>
      <c r="V1" s="943"/>
      <c r="W1" s="944"/>
      <c r="X1" s="940" t="s">
        <v>386</v>
      </c>
      <c r="Y1" s="948"/>
      <c r="Z1" s="941"/>
      <c r="AA1" s="940" t="s">
        <v>387</v>
      </c>
      <c r="AB1" s="941"/>
      <c r="AC1" s="942" t="s">
        <v>388</v>
      </c>
      <c r="AD1" s="943"/>
      <c r="AE1" s="944"/>
      <c r="AF1" s="942" t="s">
        <v>389</v>
      </c>
      <c r="AG1" s="943"/>
      <c r="AH1" s="944"/>
      <c r="AI1" s="942" t="s">
        <v>390</v>
      </c>
      <c r="AJ1" s="943"/>
      <c r="AK1" s="944"/>
      <c r="AL1" s="940" t="s">
        <v>391</v>
      </c>
      <c r="AM1" s="941"/>
      <c r="AN1" s="942" t="s">
        <v>392</v>
      </c>
      <c r="AO1" s="943"/>
      <c r="AP1" s="944"/>
      <c r="AQ1" s="942" t="s">
        <v>393</v>
      </c>
      <c r="AR1" s="943"/>
      <c r="AS1" s="944"/>
      <c r="AT1" s="942" t="s">
        <v>394</v>
      </c>
      <c r="AU1" s="943"/>
      <c r="AV1" s="944"/>
    </row>
    <row r="2" spans="1:48" ht="39" customHeight="1">
      <c r="A2" s="946"/>
      <c r="B2" s="946"/>
      <c r="C2" s="947"/>
      <c r="D2" s="10" t="s">
        <v>12</v>
      </c>
      <c r="E2" s="10" t="s">
        <v>13</v>
      </c>
      <c r="F2" s="10" t="s">
        <v>379</v>
      </c>
      <c r="G2" s="2" t="s">
        <v>380</v>
      </c>
      <c r="H2" s="2" t="s">
        <v>381</v>
      </c>
      <c r="I2" s="2" t="s">
        <v>379</v>
      </c>
      <c r="J2" s="2" t="s">
        <v>380</v>
      </c>
      <c r="K2" s="2" t="s">
        <v>381</v>
      </c>
      <c r="L2" s="2" t="s">
        <v>379</v>
      </c>
      <c r="M2" s="2" t="s">
        <v>380</v>
      </c>
      <c r="N2" s="2" t="s">
        <v>381</v>
      </c>
      <c r="O2" s="2" t="s">
        <v>379</v>
      </c>
      <c r="P2" s="3" t="s">
        <v>381</v>
      </c>
      <c r="Q2" s="3" t="s">
        <v>379</v>
      </c>
      <c r="R2" s="2" t="s">
        <v>380</v>
      </c>
      <c r="S2" s="2" t="s">
        <v>381</v>
      </c>
      <c r="T2" s="2" t="s">
        <v>379</v>
      </c>
      <c r="U2" s="2" t="s">
        <v>380</v>
      </c>
      <c r="V2" s="2" t="s">
        <v>381</v>
      </c>
      <c r="W2" s="2" t="s">
        <v>379</v>
      </c>
      <c r="X2" s="3" t="s">
        <v>380</v>
      </c>
      <c r="Y2" s="3" t="s">
        <v>381</v>
      </c>
      <c r="Z2" s="3" t="s">
        <v>379</v>
      </c>
      <c r="AA2" s="3" t="s">
        <v>381</v>
      </c>
      <c r="AB2" s="3" t="s">
        <v>379</v>
      </c>
      <c r="AC2" s="2" t="s">
        <v>380</v>
      </c>
      <c r="AD2" s="2" t="s">
        <v>381</v>
      </c>
      <c r="AE2" s="2" t="s">
        <v>379</v>
      </c>
      <c r="AF2" s="2" t="s">
        <v>380</v>
      </c>
      <c r="AG2" s="2" t="s">
        <v>381</v>
      </c>
      <c r="AH2" s="2" t="s">
        <v>379</v>
      </c>
      <c r="AI2" s="2" t="s">
        <v>380</v>
      </c>
      <c r="AJ2" s="2" t="s">
        <v>381</v>
      </c>
      <c r="AK2" s="2" t="s">
        <v>379</v>
      </c>
      <c r="AL2" s="3" t="s">
        <v>381</v>
      </c>
      <c r="AM2" s="3" t="s">
        <v>379</v>
      </c>
      <c r="AN2" s="2" t="s">
        <v>380</v>
      </c>
      <c r="AO2" s="2" t="s">
        <v>381</v>
      </c>
      <c r="AP2" s="2" t="s">
        <v>379</v>
      </c>
      <c r="AQ2" s="2" t="s">
        <v>380</v>
      </c>
      <c r="AR2" s="2" t="s">
        <v>381</v>
      </c>
      <c r="AS2" s="2" t="s">
        <v>379</v>
      </c>
      <c r="AT2" s="2" t="s">
        <v>380</v>
      </c>
      <c r="AU2" s="2" t="s">
        <v>381</v>
      </c>
      <c r="AV2" s="2" t="s">
        <v>379</v>
      </c>
    </row>
    <row r="3" spans="1:48" ht="26.4">
      <c r="A3" s="947" t="s">
        <v>47</v>
      </c>
      <c r="B3" s="947"/>
      <c r="C3" s="4" t="s">
        <v>395</v>
      </c>
      <c r="D3" s="11" t="e">
        <f>#REF!</f>
        <v>#REF!</v>
      </c>
      <c r="E3" s="11" t="e">
        <f>#REF!</f>
        <v>#REF!</v>
      </c>
      <c r="F3" s="11" t="e">
        <f>#REF!</f>
        <v>#REF!</v>
      </c>
      <c r="G3" s="11" t="e">
        <f>#REF!</f>
        <v>#REF!</v>
      </c>
      <c r="H3" s="11" t="e">
        <f>#REF!</f>
        <v>#REF!</v>
      </c>
      <c r="I3" s="11" t="e">
        <f>#REF!</f>
        <v>#REF!</v>
      </c>
      <c r="J3" s="11" t="e">
        <f>#REF!</f>
        <v>#REF!</v>
      </c>
      <c r="K3" s="11" t="e">
        <f>#REF!</f>
        <v>#REF!</v>
      </c>
      <c r="L3" s="11" t="e">
        <f>#REF!</f>
        <v>#REF!</v>
      </c>
      <c r="M3" s="11" t="e">
        <f>#REF!</f>
        <v>#REF!</v>
      </c>
      <c r="N3" s="11" t="e">
        <f>#REF!</f>
        <v>#REF!</v>
      </c>
      <c r="O3" s="11" t="e">
        <f>#REF!</f>
        <v>#REF!</v>
      </c>
      <c r="P3" s="11" t="e">
        <f>#REF!</f>
        <v>#REF!</v>
      </c>
      <c r="Q3" s="11" t="e">
        <f>#REF!</f>
        <v>#REF!</v>
      </c>
      <c r="R3" s="11" t="e">
        <f>#REF!</f>
        <v>#REF!</v>
      </c>
      <c r="S3" s="11" t="e">
        <f>#REF!</f>
        <v>#REF!</v>
      </c>
      <c r="T3" s="11" t="e">
        <f>#REF!</f>
        <v>#REF!</v>
      </c>
      <c r="U3" s="11" t="e">
        <f>#REF!</f>
        <v>#REF!</v>
      </c>
      <c r="V3" s="11" t="e">
        <f>#REF!</f>
        <v>#REF!</v>
      </c>
      <c r="W3" s="11" t="e">
        <f>#REF!</f>
        <v>#REF!</v>
      </c>
      <c r="X3" s="11" t="e">
        <f>#REF!</f>
        <v>#REF!</v>
      </c>
      <c r="Y3" s="11" t="e">
        <f>#REF!</f>
        <v>#REF!</v>
      </c>
      <c r="Z3" s="11" t="e">
        <f>#REF!</f>
        <v>#REF!</v>
      </c>
      <c r="AA3" s="11" t="e">
        <f>#REF!</f>
        <v>#REF!</v>
      </c>
      <c r="AB3" s="11" t="e">
        <f>#REF!</f>
        <v>#REF!</v>
      </c>
      <c r="AC3" s="11" t="e">
        <f>#REF!</f>
        <v>#REF!</v>
      </c>
      <c r="AD3" s="11" t="e">
        <f>#REF!</f>
        <v>#REF!</v>
      </c>
      <c r="AE3" s="11" t="e">
        <f>#REF!</f>
        <v>#REF!</v>
      </c>
      <c r="AF3" s="11" t="e">
        <f>#REF!</f>
        <v>#REF!</v>
      </c>
      <c r="AG3" s="11" t="e">
        <f>#REF!</f>
        <v>#REF!</v>
      </c>
      <c r="AH3" s="11" t="e">
        <f>#REF!</f>
        <v>#REF!</v>
      </c>
      <c r="AI3" s="11" t="e">
        <f>#REF!</f>
        <v>#REF!</v>
      </c>
      <c r="AJ3" s="11" t="e">
        <f>#REF!</f>
        <v>#REF!</v>
      </c>
      <c r="AK3" s="11" t="e">
        <f>#REF!</f>
        <v>#REF!</v>
      </c>
      <c r="AL3" s="11" t="e">
        <f>#REF!</f>
        <v>#REF!</v>
      </c>
      <c r="AM3" s="11" t="e">
        <f>#REF!</f>
        <v>#REF!</v>
      </c>
      <c r="AN3" s="11" t="e">
        <f>#REF!</f>
        <v>#REF!</v>
      </c>
      <c r="AO3" s="11" t="e">
        <f>#REF!</f>
        <v>#REF!</v>
      </c>
      <c r="AP3" s="11" t="e">
        <f>#REF!</f>
        <v>#REF!</v>
      </c>
      <c r="AQ3" s="11" t="e">
        <f>#REF!</f>
        <v>#REF!</v>
      </c>
      <c r="AR3" s="11" t="e">
        <f>#REF!</f>
        <v>#REF!</v>
      </c>
      <c r="AS3" s="11" t="e">
        <f>#REF!</f>
        <v>#REF!</v>
      </c>
      <c r="AT3" s="11" t="e">
        <f>#REF!</f>
        <v>#REF!</v>
      </c>
      <c r="AU3" s="11" t="e">
        <f>#REF!</f>
        <v>#REF!</v>
      </c>
      <c r="AV3" s="11" t="e">
        <f>#REF!</f>
        <v>#REF!</v>
      </c>
    </row>
    <row r="4" spans="1:48">
      <c r="A4" s="947"/>
      <c r="B4" s="947"/>
      <c r="C4" s="5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947"/>
      <c r="B5" s="947"/>
      <c r="C5" s="8" t="s">
        <v>1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947"/>
      <c r="B6" s="947"/>
      <c r="C6" s="8" t="s">
        <v>362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947"/>
      <c r="B7" s="947"/>
      <c r="C7" s="8" t="s">
        <v>8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947"/>
      <c r="B8" s="947"/>
      <c r="C8" s="8" t="s">
        <v>2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947"/>
      <c r="B9" s="947"/>
      <c r="C9" s="8" t="s">
        <v>7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1:B2"/>
    <mergeCell ref="C1:C2"/>
    <mergeCell ref="A3:B9"/>
    <mergeCell ref="D1:F1"/>
    <mergeCell ref="X1:Z1"/>
    <mergeCell ref="AA1:AB1"/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AC1:AE1"/>
    <mergeCell ref="U1:W1"/>
    <mergeCell ref="R1:T1"/>
  </mergeCells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950" t="s">
        <v>22</v>
      </c>
      <c r="B1" s="950"/>
      <c r="C1" s="950"/>
      <c r="D1" s="950"/>
      <c r="E1" s="950"/>
    </row>
    <row r="2" spans="1:5">
      <c r="A2" s="12"/>
      <c r="B2" s="12"/>
      <c r="C2" s="12"/>
      <c r="D2" s="12"/>
      <c r="E2" s="12"/>
    </row>
    <row r="3" spans="1:5">
      <c r="A3" s="951" t="s">
        <v>94</v>
      </c>
      <c r="B3" s="951"/>
      <c r="C3" s="951"/>
      <c r="D3" s="951"/>
      <c r="E3" s="951"/>
    </row>
    <row r="4" spans="1:5" ht="45" customHeight="1">
      <c r="A4" s="13" t="s">
        <v>16</v>
      </c>
      <c r="B4" s="13" t="s">
        <v>23</v>
      </c>
      <c r="C4" s="13" t="s">
        <v>17</v>
      </c>
      <c r="D4" s="13" t="s">
        <v>18</v>
      </c>
      <c r="E4" s="13" t="s">
        <v>19</v>
      </c>
    </row>
    <row r="5" spans="1:5" ht="57.75" customHeight="1">
      <c r="A5" s="14" t="s">
        <v>24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25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26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27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28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29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30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31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32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33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34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35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36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37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38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39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40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41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42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20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21</v>
      </c>
    </row>
    <row r="25" spans="1:5">
      <c r="A25" s="28"/>
      <c r="B25" s="28"/>
      <c r="C25" s="28"/>
      <c r="D25" s="28"/>
      <c r="E25" s="28"/>
    </row>
    <row r="26" spans="1:5">
      <c r="A26" s="949" t="s">
        <v>43</v>
      </c>
      <c r="B26" s="949"/>
      <c r="C26" s="949"/>
      <c r="D26" s="949"/>
      <c r="E26" s="949"/>
    </row>
    <row r="27" spans="1:5">
      <c r="A27" s="28"/>
      <c r="B27" s="28"/>
      <c r="C27" s="28"/>
      <c r="D27" s="28"/>
      <c r="E27" s="28"/>
    </row>
    <row r="28" spans="1:5">
      <c r="A28" s="949" t="s">
        <v>44</v>
      </c>
      <c r="B28" s="949"/>
      <c r="C28" s="949"/>
      <c r="D28" s="949"/>
      <c r="E28" s="949"/>
    </row>
    <row r="29" spans="1:5">
      <c r="A29" s="949"/>
      <c r="B29" s="949"/>
      <c r="C29" s="949"/>
      <c r="D29" s="949"/>
      <c r="E29" s="949"/>
    </row>
  </sheetData>
  <mergeCells count="5">
    <mergeCell ref="A29:E29"/>
    <mergeCell ref="A1:E1"/>
    <mergeCell ref="A3:E3"/>
    <mergeCell ref="A26:E26"/>
    <mergeCell ref="A28:E28"/>
  </mergeCells>
  <phoneticPr fontId="42" type="noConversion"/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9" customWidth="1"/>
    <col min="2" max="2" width="42.5546875" style="49" customWidth="1"/>
    <col min="3" max="3" width="6.88671875" style="49" customWidth="1"/>
    <col min="4" max="15" width="9.5546875" style="49" customWidth="1"/>
    <col min="16" max="17" width="10.5546875" style="49" customWidth="1"/>
    <col min="18" max="29" width="0" style="50" hidden="1" customWidth="1"/>
    <col min="30" max="16384" width="9.109375" style="50"/>
  </cols>
  <sheetData>
    <row r="1" spans="1:256">
      <c r="Q1" s="34" t="s">
        <v>15</v>
      </c>
    </row>
    <row r="2" spans="1:256">
      <c r="A2" s="51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56" s="54" customFormat="1" ht="53.25" customHeight="1">
      <c r="A3" s="42" t="s">
        <v>360</v>
      </c>
      <c r="B3" s="976" t="s">
        <v>10</v>
      </c>
      <c r="C3" s="976"/>
      <c r="D3" s="42" t="s">
        <v>377</v>
      </c>
      <c r="E3" s="53" t="s">
        <v>378</v>
      </c>
      <c r="F3" s="42" t="s">
        <v>382</v>
      </c>
      <c r="G3" s="53" t="s">
        <v>384</v>
      </c>
      <c r="H3" s="42" t="s">
        <v>385</v>
      </c>
      <c r="I3" s="53" t="s">
        <v>386</v>
      </c>
      <c r="J3" s="42" t="s">
        <v>388</v>
      </c>
      <c r="K3" s="53" t="s">
        <v>389</v>
      </c>
      <c r="L3" s="42" t="s">
        <v>390</v>
      </c>
      <c r="M3" s="53" t="s">
        <v>392</v>
      </c>
      <c r="N3" s="42" t="s">
        <v>393</v>
      </c>
      <c r="O3" s="53" t="s">
        <v>394</v>
      </c>
      <c r="P3" s="42" t="s">
        <v>45</v>
      </c>
      <c r="Q3" s="42" t="s">
        <v>14</v>
      </c>
      <c r="R3" s="41" t="s">
        <v>377</v>
      </c>
      <c r="S3" s="29" t="s">
        <v>378</v>
      </c>
      <c r="T3" s="41" t="s">
        <v>382</v>
      </c>
      <c r="U3" s="29" t="s">
        <v>384</v>
      </c>
      <c r="V3" s="41" t="s">
        <v>385</v>
      </c>
      <c r="W3" s="29" t="s">
        <v>386</v>
      </c>
      <c r="X3" s="41" t="s">
        <v>388</v>
      </c>
      <c r="Y3" s="29" t="s">
        <v>389</v>
      </c>
      <c r="Z3" s="41" t="s">
        <v>390</v>
      </c>
      <c r="AA3" s="29" t="s">
        <v>392</v>
      </c>
      <c r="AB3" s="41" t="s">
        <v>393</v>
      </c>
      <c r="AC3" s="29" t="s">
        <v>394</v>
      </c>
    </row>
    <row r="4" spans="1:256" ht="15" customHeight="1">
      <c r="A4" s="55" t="s">
        <v>48</v>
      </c>
      <c r="B4" s="56"/>
      <c r="C4" s="56"/>
      <c r="D4" s="56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7"/>
    </row>
    <row r="5" spans="1:256" ht="283.5" customHeight="1">
      <c r="A5" s="974" t="s">
        <v>361</v>
      </c>
      <c r="B5" s="960" t="s">
        <v>49</v>
      </c>
      <c r="C5" s="58" t="s">
        <v>380</v>
      </c>
      <c r="D5" s="60" t="s">
        <v>181</v>
      </c>
      <c r="E5" s="60" t="s">
        <v>182</v>
      </c>
      <c r="F5" s="60" t="s">
        <v>183</v>
      </c>
      <c r="G5" s="60" t="s">
        <v>184</v>
      </c>
      <c r="H5" s="60" t="s">
        <v>183</v>
      </c>
      <c r="I5" s="60" t="s">
        <v>185</v>
      </c>
      <c r="J5" s="60" t="s">
        <v>184</v>
      </c>
      <c r="K5" s="60" t="s">
        <v>186</v>
      </c>
      <c r="L5" s="60" t="s">
        <v>187</v>
      </c>
      <c r="M5" s="60" t="s">
        <v>188</v>
      </c>
      <c r="N5" s="60" t="s">
        <v>187</v>
      </c>
      <c r="O5" s="60" t="s">
        <v>189</v>
      </c>
      <c r="P5" s="61"/>
      <c r="Q5" s="61"/>
    </row>
    <row r="6" spans="1:256" ht="105.75" customHeight="1">
      <c r="A6" s="974"/>
      <c r="B6" s="960"/>
      <c r="C6" s="58"/>
      <c r="D6" s="60"/>
      <c r="E6" s="60"/>
      <c r="F6" s="60"/>
      <c r="G6" s="60"/>
      <c r="H6" s="60"/>
      <c r="I6" s="60"/>
      <c r="J6" s="60"/>
      <c r="K6" s="62" t="s">
        <v>164</v>
      </c>
      <c r="L6" s="62" t="s">
        <v>165</v>
      </c>
      <c r="M6" s="62" t="s">
        <v>166</v>
      </c>
      <c r="N6" s="62" t="s">
        <v>167</v>
      </c>
      <c r="O6" s="60" t="s">
        <v>169</v>
      </c>
      <c r="P6" s="61"/>
      <c r="Q6" s="61"/>
    </row>
    <row r="7" spans="1:256" ht="74.25" customHeight="1">
      <c r="A7" s="974"/>
      <c r="B7" s="960"/>
      <c r="C7" s="58" t="s">
        <v>381</v>
      </c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56" ht="175.5" customHeight="1">
      <c r="A8" s="974" t="s">
        <v>363</v>
      </c>
      <c r="B8" s="960" t="s">
        <v>50</v>
      </c>
      <c r="C8" s="58" t="s">
        <v>380</v>
      </c>
      <c r="D8" s="60"/>
      <c r="E8" s="61"/>
      <c r="F8" s="61"/>
      <c r="G8" s="61"/>
      <c r="H8" s="61"/>
      <c r="I8" s="62" t="s">
        <v>164</v>
      </c>
      <c r="J8" s="62" t="s">
        <v>165</v>
      </c>
      <c r="K8" s="62" t="s">
        <v>166</v>
      </c>
      <c r="L8" s="62" t="s">
        <v>167</v>
      </c>
      <c r="M8" s="965" t="s">
        <v>169</v>
      </c>
      <c r="N8" s="966"/>
      <c r="O8" s="967"/>
      <c r="P8" s="61"/>
      <c r="Q8" s="61"/>
    </row>
    <row r="9" spans="1:256" ht="33.75" customHeight="1">
      <c r="A9" s="974"/>
      <c r="B9" s="960"/>
      <c r="C9" s="58" t="s">
        <v>381</v>
      </c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256" ht="151.5" customHeight="1">
      <c r="A10" s="974" t="s">
        <v>364</v>
      </c>
      <c r="B10" s="960" t="s">
        <v>51</v>
      </c>
      <c r="C10" s="58" t="s">
        <v>380</v>
      </c>
      <c r="D10" s="60" t="s">
        <v>170</v>
      </c>
      <c r="E10" s="60"/>
      <c r="F10" s="60" t="s">
        <v>171</v>
      </c>
      <c r="G10" s="60"/>
      <c r="H10" s="60" t="s">
        <v>172</v>
      </c>
      <c r="I10" s="60" t="s">
        <v>173</v>
      </c>
      <c r="J10" s="60" t="s">
        <v>174</v>
      </c>
      <c r="K10" s="60"/>
      <c r="L10" s="60"/>
      <c r="M10" s="60" t="s">
        <v>175</v>
      </c>
      <c r="N10" s="60"/>
      <c r="O10" s="60"/>
      <c r="P10" s="61"/>
      <c r="Q10" s="61"/>
    </row>
    <row r="11" spans="1:256" ht="40.5" customHeight="1">
      <c r="A11" s="974"/>
      <c r="B11" s="960"/>
      <c r="C11" s="58" t="s">
        <v>381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6" ht="355.5" customHeight="1">
      <c r="A12" s="974" t="s">
        <v>365</v>
      </c>
      <c r="B12" s="960" t="s">
        <v>192</v>
      </c>
      <c r="C12" s="58" t="s">
        <v>380</v>
      </c>
      <c r="D12" s="60"/>
      <c r="E12" s="60" t="s">
        <v>113</v>
      </c>
      <c r="F12" s="60"/>
      <c r="G12" s="60" t="s">
        <v>114</v>
      </c>
      <c r="H12" s="60" t="s">
        <v>115</v>
      </c>
      <c r="I12" s="60" t="s">
        <v>116</v>
      </c>
      <c r="J12" s="60"/>
      <c r="K12" s="60"/>
      <c r="L12" s="60" t="s">
        <v>115</v>
      </c>
      <c r="M12" s="60"/>
      <c r="N12" s="60"/>
      <c r="O12" s="60" t="s">
        <v>117</v>
      </c>
      <c r="P12" s="61"/>
      <c r="Q12" s="61"/>
    </row>
    <row r="13" spans="1:256" ht="24" customHeight="1">
      <c r="A13" s="974"/>
      <c r="B13" s="960"/>
      <c r="C13" s="58" t="s">
        <v>381</v>
      </c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256" ht="96" customHeight="1">
      <c r="A14" s="974" t="s">
        <v>369</v>
      </c>
      <c r="B14" s="960" t="s">
        <v>52</v>
      </c>
      <c r="C14" s="58" t="s">
        <v>380</v>
      </c>
      <c r="D14" s="60"/>
      <c r="E14" s="61"/>
      <c r="F14" s="66" t="s">
        <v>204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56" ht="39" customHeight="1">
      <c r="A15" s="974"/>
      <c r="B15" s="960"/>
      <c r="C15" s="58" t="s">
        <v>381</v>
      </c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256">
      <c r="A16" s="31" t="s">
        <v>53</v>
      </c>
      <c r="B16" s="67"/>
      <c r="C16" s="67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AI16" s="952"/>
      <c r="AJ16" s="952"/>
      <c r="AK16" s="952"/>
      <c r="AZ16" s="952"/>
      <c r="BA16" s="952"/>
      <c r="BB16" s="952"/>
      <c r="BQ16" s="952"/>
      <c r="BR16" s="952"/>
      <c r="BS16" s="952"/>
      <c r="CH16" s="952"/>
      <c r="CI16" s="952"/>
      <c r="CJ16" s="952"/>
      <c r="CY16" s="952"/>
      <c r="CZ16" s="952"/>
      <c r="DA16" s="952"/>
      <c r="DP16" s="952"/>
      <c r="DQ16" s="952"/>
      <c r="DR16" s="952"/>
      <c r="EG16" s="952"/>
      <c r="EH16" s="952"/>
      <c r="EI16" s="952"/>
      <c r="EX16" s="952"/>
      <c r="EY16" s="952"/>
      <c r="EZ16" s="952"/>
      <c r="FO16" s="952"/>
      <c r="FP16" s="952"/>
      <c r="FQ16" s="952"/>
      <c r="GF16" s="952"/>
      <c r="GG16" s="952"/>
      <c r="GH16" s="952"/>
      <c r="GW16" s="952"/>
      <c r="GX16" s="952"/>
      <c r="GY16" s="952"/>
      <c r="HN16" s="952"/>
      <c r="HO16" s="952"/>
      <c r="HP16" s="952"/>
      <c r="IE16" s="952"/>
      <c r="IF16" s="952"/>
      <c r="IG16" s="952"/>
      <c r="IV16" s="952"/>
    </row>
    <row r="17" spans="1:17" ht="320.25" customHeight="1">
      <c r="A17" s="974" t="s">
        <v>366</v>
      </c>
      <c r="B17" s="960" t="s">
        <v>54</v>
      </c>
      <c r="C17" s="58" t="s">
        <v>380</v>
      </c>
      <c r="D17" s="68" t="s">
        <v>122</v>
      </c>
      <c r="E17" s="68" t="s">
        <v>123</v>
      </c>
      <c r="F17" s="68" t="s">
        <v>124</v>
      </c>
      <c r="G17" s="68" t="s">
        <v>125</v>
      </c>
      <c r="H17" s="68" t="s">
        <v>126</v>
      </c>
      <c r="I17" s="61"/>
      <c r="J17" s="61"/>
      <c r="K17" s="61"/>
      <c r="L17" s="61"/>
      <c r="M17" s="61"/>
      <c r="N17" s="61"/>
      <c r="O17" s="61"/>
      <c r="P17" s="61"/>
      <c r="Q17" s="61"/>
    </row>
    <row r="18" spans="1:17" ht="39.9" customHeight="1">
      <c r="A18" s="974"/>
      <c r="B18" s="960"/>
      <c r="C18" s="58" t="s">
        <v>381</v>
      </c>
      <c r="D18" s="6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194.25" customHeight="1">
      <c r="A19" s="974" t="s">
        <v>367</v>
      </c>
      <c r="B19" s="960" t="s">
        <v>190</v>
      </c>
      <c r="C19" s="58" t="s">
        <v>380</v>
      </c>
      <c r="D19" s="62" t="s">
        <v>205</v>
      </c>
      <c r="E19" s="62" t="s">
        <v>206</v>
      </c>
      <c r="F19" s="69" t="s">
        <v>135</v>
      </c>
      <c r="G19" s="62" t="s">
        <v>136</v>
      </c>
      <c r="H19" s="70"/>
      <c r="I19" s="70"/>
      <c r="J19" s="70"/>
      <c r="K19" s="62"/>
      <c r="L19" s="62"/>
      <c r="M19" s="62"/>
      <c r="N19" s="62"/>
      <c r="O19" s="62"/>
      <c r="P19" s="62" t="s">
        <v>137</v>
      </c>
      <c r="Q19" s="61"/>
    </row>
    <row r="20" spans="1:17" ht="39.9" customHeight="1">
      <c r="A20" s="974"/>
      <c r="B20" s="960"/>
      <c r="C20" s="58" t="s">
        <v>381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17" ht="211.5" customHeight="1">
      <c r="A21" s="974" t="s">
        <v>368</v>
      </c>
      <c r="B21" s="960" t="s">
        <v>193</v>
      </c>
      <c r="C21" s="58" t="s">
        <v>380</v>
      </c>
      <c r="D21" s="71" t="s">
        <v>207</v>
      </c>
      <c r="E21" s="71" t="s">
        <v>138</v>
      </c>
      <c r="F21" s="71" t="s">
        <v>135</v>
      </c>
      <c r="G21" s="72" t="s">
        <v>139</v>
      </c>
      <c r="H21" s="72" t="s">
        <v>139</v>
      </c>
      <c r="I21" s="71" t="s">
        <v>139</v>
      </c>
      <c r="J21" s="71" t="s">
        <v>139</v>
      </c>
      <c r="K21" s="71" t="s">
        <v>139</v>
      </c>
      <c r="L21" s="71" t="s">
        <v>139</v>
      </c>
      <c r="M21" s="71" t="s">
        <v>139</v>
      </c>
      <c r="N21" s="71" t="s">
        <v>140</v>
      </c>
      <c r="O21" s="71" t="s">
        <v>141</v>
      </c>
      <c r="P21" s="62" t="s">
        <v>142</v>
      </c>
      <c r="Q21" s="61"/>
    </row>
    <row r="22" spans="1:17" ht="31.5" customHeight="1">
      <c r="A22" s="974"/>
      <c r="B22" s="960"/>
      <c r="C22" s="58" t="s">
        <v>381</v>
      </c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s="74" customFormat="1" ht="223.5" customHeight="1">
      <c r="A23" s="969" t="s">
        <v>374</v>
      </c>
      <c r="B23" s="964" t="s">
        <v>194</v>
      </c>
      <c r="C23" s="73" t="s">
        <v>380</v>
      </c>
      <c r="D23" s="62" t="str">
        <f>$D$19</f>
        <v>подготовка конкурсной документации</v>
      </c>
      <c r="E23" s="62" t="s">
        <v>208</v>
      </c>
      <c r="F23" s="69" t="s">
        <v>135</v>
      </c>
      <c r="G23" s="62" t="s">
        <v>143</v>
      </c>
      <c r="H23" s="62" t="s">
        <v>144</v>
      </c>
      <c r="I23" s="62" t="s">
        <v>99</v>
      </c>
      <c r="J23" s="62"/>
      <c r="K23" s="62" t="s">
        <v>145</v>
      </c>
      <c r="L23" s="62"/>
      <c r="M23" s="70"/>
      <c r="N23" s="70"/>
      <c r="O23" s="70"/>
      <c r="P23" s="62" t="s">
        <v>146</v>
      </c>
      <c r="Q23" s="70"/>
    </row>
    <row r="24" spans="1:17" s="74" customFormat="1" ht="39.9" customHeight="1">
      <c r="A24" s="971"/>
      <c r="B24" s="964"/>
      <c r="C24" s="73" t="s">
        <v>381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s="74" customFormat="1" ht="104.25" customHeight="1">
      <c r="A25" s="975" t="s">
        <v>375</v>
      </c>
      <c r="B25" s="964" t="s">
        <v>195</v>
      </c>
      <c r="C25" s="73" t="s">
        <v>380</v>
      </c>
      <c r="D25" s="75"/>
      <c r="E25" s="62" t="str">
        <f>$D$19</f>
        <v>подготовка конкурсной документации</v>
      </c>
      <c r="F25" s="69" t="s">
        <v>135</v>
      </c>
      <c r="G25" s="62" t="s">
        <v>147</v>
      </c>
      <c r="H25" s="62" t="str">
        <f>$D$19</f>
        <v>подготовка конкурсной документации</v>
      </c>
      <c r="I25" s="69" t="s">
        <v>135</v>
      </c>
      <c r="J25" s="62" t="s">
        <v>147</v>
      </c>
      <c r="K25" s="70"/>
      <c r="L25" s="70"/>
      <c r="M25" s="70"/>
      <c r="N25" s="70"/>
      <c r="O25" s="70"/>
      <c r="P25" s="71" t="s">
        <v>148</v>
      </c>
      <c r="Q25" s="70"/>
    </row>
    <row r="26" spans="1:17" s="74" customFormat="1" ht="39.9" customHeight="1">
      <c r="A26" s="975"/>
      <c r="B26" s="964"/>
      <c r="C26" s="73" t="s">
        <v>381</v>
      </c>
      <c r="D26" s="6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>
      <c r="A27" s="31" t="s">
        <v>55</v>
      </c>
      <c r="B27" s="76"/>
      <c r="C27" s="76"/>
      <c r="D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201.75" customHeight="1">
      <c r="A28" s="58" t="s">
        <v>376</v>
      </c>
      <c r="B28" s="59" t="s">
        <v>196</v>
      </c>
      <c r="C28" s="58" t="s">
        <v>380</v>
      </c>
      <c r="D28" s="60" t="s">
        <v>103</v>
      </c>
      <c r="E28" s="60" t="s">
        <v>103</v>
      </c>
      <c r="F28" s="60" t="s">
        <v>103</v>
      </c>
      <c r="G28" s="60" t="s">
        <v>104</v>
      </c>
      <c r="H28" s="60" t="s">
        <v>104</v>
      </c>
      <c r="I28" s="60" t="s">
        <v>104</v>
      </c>
      <c r="J28" s="60" t="s">
        <v>105</v>
      </c>
      <c r="K28" s="60" t="s">
        <v>105</v>
      </c>
      <c r="L28" s="60" t="s">
        <v>105</v>
      </c>
      <c r="M28" s="60" t="s">
        <v>106</v>
      </c>
      <c r="N28" s="60" t="s">
        <v>106</v>
      </c>
      <c r="O28" s="61"/>
      <c r="P28" s="61"/>
      <c r="Q28" s="61"/>
    </row>
    <row r="29" spans="1:17" ht="39.9" customHeight="1">
      <c r="A29" s="58"/>
      <c r="B29" s="59"/>
      <c r="C29" s="58" t="s">
        <v>381</v>
      </c>
      <c r="D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>
      <c r="A30" s="32" t="s">
        <v>56</v>
      </c>
      <c r="B30" s="77"/>
      <c r="C30" s="78"/>
      <c r="D30" s="79"/>
      <c r="E30" s="80"/>
      <c r="F30" s="80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ht="241.5" customHeight="1">
      <c r="A31" s="974" t="s">
        <v>58</v>
      </c>
      <c r="B31" s="960" t="s">
        <v>57</v>
      </c>
      <c r="C31" s="58" t="s">
        <v>380</v>
      </c>
      <c r="D31" s="60" t="s">
        <v>176</v>
      </c>
      <c r="E31" s="60" t="s">
        <v>177</v>
      </c>
      <c r="F31" s="60" t="s">
        <v>178</v>
      </c>
      <c r="G31" s="60" t="s">
        <v>178</v>
      </c>
      <c r="H31" s="60" t="s">
        <v>105</v>
      </c>
      <c r="I31" s="60" t="s">
        <v>106</v>
      </c>
      <c r="J31" s="60" t="s">
        <v>106</v>
      </c>
      <c r="K31" s="60" t="s">
        <v>106</v>
      </c>
      <c r="L31" s="60" t="s">
        <v>106</v>
      </c>
      <c r="M31" s="60" t="s">
        <v>179</v>
      </c>
      <c r="N31" s="60" t="s">
        <v>179</v>
      </c>
      <c r="O31" s="60" t="s">
        <v>179</v>
      </c>
      <c r="P31" s="61"/>
      <c r="Q31" s="61"/>
    </row>
    <row r="32" spans="1:17" ht="45.75" customHeight="1">
      <c r="A32" s="974"/>
      <c r="B32" s="960"/>
      <c r="C32" s="58" t="s">
        <v>381</v>
      </c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>
      <c r="A33" s="31" t="s">
        <v>59</v>
      </c>
      <c r="B33" s="59"/>
      <c r="C33" s="58"/>
      <c r="D33" s="60"/>
      <c r="E33" s="61"/>
      <c r="F33" s="61"/>
      <c r="G33" s="61"/>
      <c r="H33" s="63"/>
      <c r="I33" s="82"/>
      <c r="J33" s="82"/>
      <c r="K33" s="82"/>
      <c r="L33" s="82"/>
      <c r="M33" s="82"/>
      <c r="N33" s="82"/>
      <c r="O33" s="82"/>
      <c r="P33" s="82"/>
      <c r="Q33" s="82"/>
    </row>
    <row r="34" spans="1:17" ht="30.75" customHeight="1">
      <c r="A34" s="974" t="s">
        <v>60</v>
      </c>
      <c r="B34" s="960" t="s">
        <v>61</v>
      </c>
      <c r="C34" s="58" t="s">
        <v>380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17" ht="30.75" customHeight="1">
      <c r="A35" s="974"/>
      <c r="B35" s="960"/>
      <c r="C35" s="58" t="s">
        <v>381</v>
      </c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1:17" ht="39.9" customHeight="1">
      <c r="A36" s="977" t="s">
        <v>62</v>
      </c>
      <c r="B36" s="961" t="s">
        <v>93</v>
      </c>
      <c r="C36" s="58" t="s">
        <v>380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17" ht="39.9" customHeight="1">
      <c r="A37" s="978"/>
      <c r="B37" s="962"/>
      <c r="C37" s="58" t="s">
        <v>381</v>
      </c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33" t="s">
        <v>63</v>
      </c>
      <c r="B38" s="83"/>
      <c r="C38" s="84"/>
      <c r="D38" s="85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</row>
    <row r="39" spans="1:17" ht="238.5" customHeight="1">
      <c r="A39" s="974" t="s">
        <v>64</v>
      </c>
      <c r="B39" s="960" t="s">
        <v>191</v>
      </c>
      <c r="C39" s="58" t="s">
        <v>380</v>
      </c>
      <c r="D39" s="97"/>
      <c r="E39" s="97" t="s">
        <v>210</v>
      </c>
      <c r="F39" s="97" t="s">
        <v>209</v>
      </c>
      <c r="G39" s="97" t="s">
        <v>198</v>
      </c>
      <c r="H39" s="953" t="s">
        <v>211</v>
      </c>
      <c r="I39" s="954"/>
      <c r="J39" s="954"/>
      <c r="K39" s="954"/>
      <c r="L39" s="954"/>
      <c r="M39" s="954"/>
      <c r="N39" s="954"/>
      <c r="O39" s="955"/>
      <c r="P39" s="60" t="s">
        <v>153</v>
      </c>
      <c r="Q39" s="61"/>
    </row>
    <row r="40" spans="1:17" ht="39.9" customHeight="1">
      <c r="A40" s="974" t="s">
        <v>370</v>
      </c>
      <c r="B40" s="960" t="s">
        <v>371</v>
      </c>
      <c r="C40" s="58" t="s">
        <v>381</v>
      </c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194.25" customHeight="1">
      <c r="A41" s="974" t="s">
        <v>65</v>
      </c>
      <c r="B41" s="960" t="s">
        <v>66</v>
      </c>
      <c r="C41" s="58" t="s">
        <v>380</v>
      </c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87" t="s">
        <v>118</v>
      </c>
      <c r="Q41" s="61"/>
    </row>
    <row r="42" spans="1:17" ht="39.9" customHeight="1">
      <c r="A42" s="974"/>
      <c r="B42" s="960"/>
      <c r="C42" s="58" t="s">
        <v>381</v>
      </c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</row>
    <row r="43" spans="1:17" ht="186" customHeight="1">
      <c r="A43" s="974" t="s">
        <v>67</v>
      </c>
      <c r="B43" s="960" t="s">
        <v>68</v>
      </c>
      <c r="C43" s="58" t="s">
        <v>380</v>
      </c>
      <c r="D43" s="62" t="s">
        <v>164</v>
      </c>
      <c r="E43" s="62" t="s">
        <v>165</v>
      </c>
      <c r="F43" s="62" t="s">
        <v>168</v>
      </c>
      <c r="G43" s="957" t="s">
        <v>156</v>
      </c>
      <c r="H43" s="958"/>
      <c r="I43" s="958"/>
      <c r="J43" s="958"/>
      <c r="K43" s="958"/>
      <c r="L43" s="958"/>
      <c r="M43" s="958"/>
      <c r="N43" s="958"/>
      <c r="O43" s="959"/>
      <c r="P43" s="61"/>
      <c r="Q43" s="61"/>
    </row>
    <row r="44" spans="1:17" ht="39.9" customHeight="1">
      <c r="A44" s="974"/>
      <c r="B44" s="960"/>
      <c r="C44" s="58" t="s">
        <v>381</v>
      </c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 ht="278.25" customHeight="1">
      <c r="A45" s="974" t="s">
        <v>69</v>
      </c>
      <c r="B45" s="960" t="s">
        <v>70</v>
      </c>
      <c r="C45" s="58" t="s">
        <v>380</v>
      </c>
      <c r="D45" s="88" t="s">
        <v>154</v>
      </c>
      <c r="E45" s="88" t="s">
        <v>155</v>
      </c>
      <c r="F45" s="88" t="s">
        <v>156</v>
      </c>
      <c r="G45" s="88" t="s">
        <v>156</v>
      </c>
      <c r="H45" s="88" t="s">
        <v>157</v>
      </c>
      <c r="I45" s="88" t="s">
        <v>156</v>
      </c>
      <c r="J45" s="88" t="s">
        <v>156</v>
      </c>
      <c r="K45" s="88" t="s">
        <v>158</v>
      </c>
      <c r="L45" s="88" t="s">
        <v>156</v>
      </c>
      <c r="M45" s="88" t="s">
        <v>159</v>
      </c>
      <c r="N45" s="88" t="s">
        <v>160</v>
      </c>
      <c r="O45" s="88" t="s">
        <v>161</v>
      </c>
      <c r="P45" s="88" t="s">
        <v>162</v>
      </c>
      <c r="Q45" s="61"/>
    </row>
    <row r="46" spans="1:17" ht="39.9" customHeight="1">
      <c r="A46" s="974" t="s">
        <v>372</v>
      </c>
      <c r="B46" s="960" t="s">
        <v>373</v>
      </c>
      <c r="C46" s="58" t="s">
        <v>381</v>
      </c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 ht="39.9" customHeight="1">
      <c r="A47" s="972" t="s">
        <v>72</v>
      </c>
      <c r="B47" s="961" t="s">
        <v>71</v>
      </c>
      <c r="C47" s="58" t="s">
        <v>380</v>
      </c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ht="39.9" customHeight="1">
      <c r="A48" s="973"/>
      <c r="B48" s="962"/>
      <c r="C48" s="58" t="s">
        <v>381</v>
      </c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ht="129.75" customHeight="1">
      <c r="A49" s="972" t="s">
        <v>73</v>
      </c>
      <c r="B49" s="961" t="s">
        <v>74</v>
      </c>
      <c r="C49" s="89" t="s">
        <v>380</v>
      </c>
      <c r="D49" s="30" t="s">
        <v>212</v>
      </c>
      <c r="E49" s="30" t="s">
        <v>212</v>
      </c>
      <c r="F49" s="30" t="s">
        <v>212</v>
      </c>
      <c r="G49" s="30" t="s">
        <v>213</v>
      </c>
      <c r="H49" s="30" t="s">
        <v>214</v>
      </c>
      <c r="I49" s="99" t="s">
        <v>215</v>
      </c>
      <c r="J49" s="30" t="s">
        <v>216</v>
      </c>
      <c r="K49" s="30" t="s">
        <v>212</v>
      </c>
      <c r="L49" s="30" t="s">
        <v>217</v>
      </c>
      <c r="M49" s="30" t="s">
        <v>212</v>
      </c>
      <c r="N49" s="99" t="s">
        <v>218</v>
      </c>
      <c r="O49" s="30" t="s">
        <v>212</v>
      </c>
      <c r="P49" s="90"/>
      <c r="Q49" s="90"/>
    </row>
    <row r="50" spans="1:17" ht="39.9" customHeight="1">
      <c r="A50" s="973"/>
      <c r="B50" s="962"/>
      <c r="C50" s="58" t="s">
        <v>381</v>
      </c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1:17" s="74" customFormat="1" ht="391.5" customHeight="1">
      <c r="A51" s="974" t="s">
        <v>75</v>
      </c>
      <c r="B51" s="960" t="s">
        <v>76</v>
      </c>
      <c r="C51" s="73" t="s">
        <v>380</v>
      </c>
      <c r="D51" s="62" t="s">
        <v>95</v>
      </c>
      <c r="E51" s="62" t="s">
        <v>96</v>
      </c>
      <c r="F51" s="62" t="s">
        <v>97</v>
      </c>
      <c r="G51" s="62" t="s">
        <v>98</v>
      </c>
      <c r="H51" s="62" t="s">
        <v>99</v>
      </c>
      <c r="I51" s="62" t="s">
        <v>100</v>
      </c>
      <c r="J51" s="62" t="s">
        <v>100</v>
      </c>
      <c r="K51" s="62" t="s">
        <v>100</v>
      </c>
      <c r="L51" s="62" t="s">
        <v>101</v>
      </c>
      <c r="M51" s="70"/>
      <c r="N51" s="70"/>
      <c r="O51" s="70"/>
      <c r="P51" s="62" t="s">
        <v>102</v>
      </c>
      <c r="Q51" s="70"/>
    </row>
    <row r="52" spans="1:17" ht="39.9" customHeight="1">
      <c r="A52" s="974"/>
      <c r="B52" s="960"/>
      <c r="C52" s="58" t="s">
        <v>381</v>
      </c>
      <c r="D52" s="91"/>
      <c r="E52" s="90"/>
      <c r="F52" s="90"/>
      <c r="G52" s="90"/>
      <c r="H52" s="90"/>
      <c r="I52" s="90"/>
      <c r="J52" s="90"/>
      <c r="K52" s="90"/>
      <c r="L52" s="90"/>
      <c r="M52" s="90"/>
      <c r="N52" s="61"/>
      <c r="O52" s="61"/>
      <c r="P52" s="61"/>
      <c r="Q52" s="61"/>
    </row>
    <row r="53" spans="1:17" ht="75.75" customHeight="1">
      <c r="A53" s="974" t="s">
        <v>78</v>
      </c>
      <c r="B53" s="960" t="s">
        <v>77</v>
      </c>
      <c r="C53" s="58" t="s">
        <v>380</v>
      </c>
      <c r="D53" s="88" t="s">
        <v>107</v>
      </c>
      <c r="E53" s="88" t="s">
        <v>107</v>
      </c>
      <c r="F53" s="88" t="s">
        <v>107</v>
      </c>
      <c r="G53" s="88" t="s">
        <v>112</v>
      </c>
      <c r="H53" s="88" t="s">
        <v>108</v>
      </c>
      <c r="I53" s="88" t="s">
        <v>166</v>
      </c>
      <c r="J53" s="88" t="s">
        <v>109</v>
      </c>
      <c r="K53" s="88" t="s">
        <v>110</v>
      </c>
      <c r="L53" s="88" t="s">
        <v>111</v>
      </c>
      <c r="M53" s="88"/>
      <c r="N53" s="86"/>
      <c r="O53" s="60"/>
      <c r="P53" s="60"/>
      <c r="Q53" s="60"/>
    </row>
    <row r="54" spans="1:17" ht="31.5" customHeight="1">
      <c r="A54" s="974"/>
      <c r="B54" s="960"/>
      <c r="C54" s="58" t="s">
        <v>381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60"/>
      <c r="O54" s="60"/>
      <c r="P54" s="60"/>
      <c r="Q54" s="60"/>
    </row>
    <row r="55" spans="1:17" ht="52.5" customHeight="1">
      <c r="A55" s="974" t="s">
        <v>79</v>
      </c>
      <c r="B55" s="960" t="s">
        <v>80</v>
      </c>
      <c r="C55" s="58" t="s">
        <v>380</v>
      </c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</row>
    <row r="56" spans="1:17" ht="52.5" customHeight="1">
      <c r="A56" s="974"/>
      <c r="B56" s="960"/>
      <c r="C56" s="58" t="s">
        <v>381</v>
      </c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ht="409.5" customHeight="1">
      <c r="A57" s="974" t="s">
        <v>81</v>
      </c>
      <c r="B57" s="960" t="s">
        <v>82</v>
      </c>
      <c r="C57" s="58" t="s">
        <v>380</v>
      </c>
      <c r="D57" s="98" t="s">
        <v>199</v>
      </c>
      <c r="E57" s="97"/>
      <c r="F57" s="97" t="s">
        <v>200</v>
      </c>
      <c r="G57" s="963" t="s">
        <v>197</v>
      </c>
      <c r="H57" s="963"/>
      <c r="I57" s="97" t="s">
        <v>201</v>
      </c>
      <c r="J57" s="97" t="s">
        <v>202</v>
      </c>
      <c r="K57" s="965" t="s">
        <v>203</v>
      </c>
      <c r="L57" s="966"/>
      <c r="M57" s="966"/>
      <c r="N57" s="966"/>
      <c r="O57" s="967"/>
      <c r="P57" s="93" t="s">
        <v>163</v>
      </c>
      <c r="Q57" s="61"/>
    </row>
    <row r="58" spans="1:17" ht="39.9" customHeight="1">
      <c r="A58" s="974"/>
      <c r="B58" s="960"/>
      <c r="C58" s="58" t="s">
        <v>381</v>
      </c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</row>
    <row r="59" spans="1:17" s="74" customFormat="1" ht="183.75" customHeight="1">
      <c r="A59" s="969" t="s">
        <v>84</v>
      </c>
      <c r="B59" s="969" t="s">
        <v>83</v>
      </c>
      <c r="C59" s="969" t="s">
        <v>380</v>
      </c>
      <c r="D59" s="62"/>
      <c r="E59" s="62" t="s">
        <v>131</v>
      </c>
      <c r="F59" s="62" t="s">
        <v>132</v>
      </c>
      <c r="G59" s="94" t="s">
        <v>133</v>
      </c>
      <c r="H59" s="94" t="s">
        <v>133</v>
      </c>
      <c r="I59" s="94" t="s">
        <v>133</v>
      </c>
      <c r="J59" s="94" t="s">
        <v>133</v>
      </c>
      <c r="K59" s="94" t="s">
        <v>133</v>
      </c>
      <c r="L59" s="94" t="s">
        <v>133</v>
      </c>
      <c r="M59" s="94" t="s">
        <v>133</v>
      </c>
      <c r="N59" s="94" t="s">
        <v>133</v>
      </c>
      <c r="O59" s="94" t="s">
        <v>134</v>
      </c>
      <c r="P59" s="70"/>
      <c r="Q59" s="70"/>
    </row>
    <row r="60" spans="1:17" s="74" customFormat="1" ht="150" customHeight="1">
      <c r="A60" s="970"/>
      <c r="B60" s="970"/>
      <c r="C60" s="970"/>
      <c r="D60" s="62" t="s">
        <v>127</v>
      </c>
      <c r="E60" s="62" t="s">
        <v>127</v>
      </c>
      <c r="F60" s="62" t="s">
        <v>127</v>
      </c>
      <c r="G60" s="62" t="s">
        <v>127</v>
      </c>
      <c r="H60" s="62" t="s">
        <v>127</v>
      </c>
      <c r="I60" s="62" t="s">
        <v>127</v>
      </c>
      <c r="J60" s="62" t="s">
        <v>127</v>
      </c>
      <c r="K60" s="62" t="s">
        <v>127</v>
      </c>
      <c r="L60" s="62" t="s">
        <v>127</v>
      </c>
      <c r="M60" s="62" t="s">
        <v>127</v>
      </c>
      <c r="N60" s="62" t="s">
        <v>127</v>
      </c>
      <c r="O60" s="62" t="s">
        <v>127</v>
      </c>
      <c r="P60" s="70"/>
      <c r="Q60" s="70"/>
    </row>
    <row r="61" spans="1:17" s="74" customFormat="1" ht="316.5" customHeight="1">
      <c r="A61" s="970"/>
      <c r="B61" s="970"/>
      <c r="C61" s="971"/>
      <c r="D61" s="62" t="s">
        <v>128</v>
      </c>
      <c r="E61" s="62" t="s">
        <v>129</v>
      </c>
      <c r="F61" s="62" t="s">
        <v>130</v>
      </c>
      <c r="G61" s="62" t="s">
        <v>130</v>
      </c>
      <c r="H61" s="62" t="s">
        <v>130</v>
      </c>
      <c r="I61" s="62" t="s">
        <v>130</v>
      </c>
      <c r="J61" s="62" t="s">
        <v>130</v>
      </c>
      <c r="K61" s="62" t="s">
        <v>130</v>
      </c>
      <c r="L61" s="62" t="s">
        <v>130</v>
      </c>
      <c r="M61" s="62" t="s">
        <v>130</v>
      </c>
      <c r="N61" s="62" t="s">
        <v>130</v>
      </c>
      <c r="O61" s="62" t="s">
        <v>130</v>
      </c>
      <c r="P61" s="70"/>
      <c r="Q61" s="70"/>
    </row>
    <row r="62" spans="1:17" s="74" customFormat="1" ht="39.9" customHeight="1">
      <c r="A62" s="971"/>
      <c r="B62" s="971"/>
      <c r="C62" s="73" t="s">
        <v>381</v>
      </c>
      <c r="D62" s="62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39.9" customHeight="1">
      <c r="A63" s="974" t="s">
        <v>85</v>
      </c>
      <c r="B63" s="960" t="s">
        <v>86</v>
      </c>
      <c r="C63" s="58" t="s">
        <v>380</v>
      </c>
      <c r="D63" s="60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ht="39.9" customHeight="1">
      <c r="A64" s="974"/>
      <c r="B64" s="960"/>
      <c r="C64" s="58" t="s">
        <v>381</v>
      </c>
      <c r="D64" s="60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20" s="74" customFormat="1" ht="154.5" customHeight="1">
      <c r="A65" s="975" t="s">
        <v>87</v>
      </c>
      <c r="B65" s="964" t="s">
        <v>88</v>
      </c>
      <c r="C65" s="73" t="s">
        <v>380</v>
      </c>
      <c r="D65" s="71"/>
      <c r="E65" s="71"/>
      <c r="F65" s="71" t="s">
        <v>149</v>
      </c>
      <c r="G65" s="71" t="s">
        <v>135</v>
      </c>
      <c r="H65" s="71" t="s">
        <v>150</v>
      </c>
      <c r="I65" s="71"/>
      <c r="J65" s="71" t="s">
        <v>150</v>
      </c>
      <c r="K65" s="71"/>
      <c r="L65" s="71"/>
      <c r="M65" s="71" t="s">
        <v>150</v>
      </c>
      <c r="N65" s="71"/>
      <c r="O65" s="71" t="s">
        <v>151</v>
      </c>
      <c r="P65" s="71" t="s">
        <v>152</v>
      </c>
      <c r="Q65" s="70"/>
    </row>
    <row r="66" spans="1:20" s="74" customFormat="1" ht="39.9" customHeight="1">
      <c r="A66" s="975"/>
      <c r="B66" s="964"/>
      <c r="C66" s="73" t="s">
        <v>381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</row>
    <row r="67" spans="1:20" ht="39.9" customHeight="1">
      <c r="A67" s="974" t="s">
        <v>89</v>
      </c>
      <c r="B67" s="960" t="s">
        <v>90</v>
      </c>
      <c r="C67" s="58" t="s">
        <v>380</v>
      </c>
      <c r="D67" s="60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20" ht="39.9" customHeight="1">
      <c r="A68" s="974"/>
      <c r="B68" s="960"/>
      <c r="C68" s="58" t="s">
        <v>381</v>
      </c>
      <c r="D68" s="60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20" ht="147" customHeight="1">
      <c r="A69" s="972" t="s">
        <v>91</v>
      </c>
      <c r="B69" s="961" t="s">
        <v>92</v>
      </c>
      <c r="C69" s="58" t="s">
        <v>380</v>
      </c>
      <c r="D69" s="60"/>
      <c r="E69" s="95" t="s">
        <v>119</v>
      </c>
      <c r="F69" s="95" t="s">
        <v>120</v>
      </c>
      <c r="G69" s="61"/>
      <c r="H69" s="61"/>
      <c r="I69" s="61"/>
      <c r="J69" s="61"/>
      <c r="K69" s="61"/>
      <c r="L69" s="61"/>
      <c r="M69" s="61"/>
      <c r="N69" s="61"/>
      <c r="O69" s="95" t="s">
        <v>121</v>
      </c>
      <c r="P69" s="61"/>
      <c r="Q69" s="61"/>
    </row>
    <row r="70" spans="1:20" ht="39.9" customHeight="1">
      <c r="A70" s="973"/>
      <c r="B70" s="962"/>
      <c r="C70" s="58" t="s">
        <v>381</v>
      </c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</row>
    <row r="71" spans="1:20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3" spans="1:20">
      <c r="B73" s="968" t="s">
        <v>219</v>
      </c>
      <c r="C73" s="968"/>
      <c r="D73" s="968"/>
      <c r="E73" s="968"/>
      <c r="F73" s="968"/>
      <c r="G73" s="968"/>
      <c r="H73" s="968"/>
      <c r="I73" s="968"/>
      <c r="J73" s="968"/>
      <c r="K73" s="968"/>
      <c r="L73" s="968"/>
      <c r="M73" s="968"/>
      <c r="N73" s="968"/>
      <c r="O73" s="968"/>
      <c r="P73" s="968"/>
      <c r="Q73" s="968"/>
      <c r="R73" s="968"/>
      <c r="S73" s="968"/>
      <c r="T73" s="968"/>
    </row>
    <row r="74" spans="1:20" ht="13.8">
      <c r="B74" s="43"/>
      <c r="C74" s="44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</row>
    <row r="75" spans="1:20" ht="13.8">
      <c r="B75" s="43"/>
      <c r="C75" s="44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</row>
    <row r="76" spans="1:20" ht="13.8">
      <c r="B76" s="43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</row>
    <row r="77" spans="1:20" ht="13.8">
      <c r="B77" s="43"/>
      <c r="C77" s="44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13.8">
      <c r="B78" s="46" t="s">
        <v>11</v>
      </c>
      <c r="C78" s="47"/>
      <c r="D78" s="48"/>
      <c r="E78" s="4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58.5" customHeight="1">
      <c r="B79" s="956" t="s">
        <v>180</v>
      </c>
      <c r="C79" s="956"/>
      <c r="D79" s="956"/>
      <c r="E79" s="956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</sheetData>
  <mergeCells count="79">
    <mergeCell ref="A49:A50"/>
    <mergeCell ref="A51:A52"/>
    <mergeCell ref="A45:A46"/>
    <mergeCell ref="A47:A48"/>
    <mergeCell ref="M8:O8"/>
    <mergeCell ref="A17:A18"/>
    <mergeCell ref="B8:B9"/>
    <mergeCell ref="B12:B13"/>
    <mergeCell ref="B21:B22"/>
    <mergeCell ref="B51:B52"/>
    <mergeCell ref="B49:B50"/>
    <mergeCell ref="B3:C3"/>
    <mergeCell ref="B10:B11"/>
    <mergeCell ref="B17:B18"/>
    <mergeCell ref="B14:B15"/>
    <mergeCell ref="A43:A44"/>
    <mergeCell ref="B23:B24"/>
    <mergeCell ref="B36:B37"/>
    <mergeCell ref="B25:B26"/>
    <mergeCell ref="A34:A35"/>
    <mergeCell ref="B31:B32"/>
    <mergeCell ref="A31:A32"/>
    <mergeCell ref="A36:A37"/>
    <mergeCell ref="A23:A24"/>
    <mergeCell ref="B34:B35"/>
    <mergeCell ref="A21:A22"/>
    <mergeCell ref="B19:B20"/>
    <mergeCell ref="A57:A58"/>
    <mergeCell ref="A55:A56"/>
    <mergeCell ref="B57:B58"/>
    <mergeCell ref="A19:A20"/>
    <mergeCell ref="B5:B7"/>
    <mergeCell ref="A8:A9"/>
    <mergeCell ref="A5:A7"/>
    <mergeCell ref="A10:A11"/>
    <mergeCell ref="A12:A13"/>
    <mergeCell ref="A14:A15"/>
    <mergeCell ref="A41:A42"/>
    <mergeCell ref="B41:B42"/>
    <mergeCell ref="B39:B40"/>
    <mergeCell ref="A39:A40"/>
    <mergeCell ref="A53:A54"/>
    <mergeCell ref="A25:A26"/>
    <mergeCell ref="A69:A70"/>
    <mergeCell ref="A67:A68"/>
    <mergeCell ref="A59:A62"/>
    <mergeCell ref="A63:A64"/>
    <mergeCell ref="A65:A66"/>
    <mergeCell ref="EG16:EI16"/>
    <mergeCell ref="CY16:DA16"/>
    <mergeCell ref="IV16"/>
    <mergeCell ref="EX16:EZ16"/>
    <mergeCell ref="FO16:FQ16"/>
    <mergeCell ref="GF16:GH16"/>
    <mergeCell ref="GW16:GY16"/>
    <mergeCell ref="HN16:HP16"/>
    <mergeCell ref="IE16:IG16"/>
    <mergeCell ref="DP16:DR16"/>
    <mergeCell ref="B79:E79"/>
    <mergeCell ref="G43:O43"/>
    <mergeCell ref="B67:B68"/>
    <mergeCell ref="B47:B48"/>
    <mergeCell ref="B63:B64"/>
    <mergeCell ref="B45:B46"/>
    <mergeCell ref="B43:B44"/>
    <mergeCell ref="G57:H57"/>
    <mergeCell ref="B65:B66"/>
    <mergeCell ref="K57:O57"/>
    <mergeCell ref="B69:B70"/>
    <mergeCell ref="B55:B56"/>
    <mergeCell ref="B73:T73"/>
    <mergeCell ref="B53:B54"/>
    <mergeCell ref="C59:C61"/>
    <mergeCell ref="B59:B62"/>
    <mergeCell ref="CH16:CJ16"/>
    <mergeCell ref="BQ16:BS16"/>
    <mergeCell ref="AI16:AK16"/>
    <mergeCell ref="AZ16:BB16"/>
    <mergeCell ref="H39:O39"/>
  </mergeCells>
  <phoneticPr fontId="42" type="noConversion"/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565"/>
  <sheetViews>
    <sheetView tabSelected="1" view="pageBreakPreview" zoomScale="50" zoomScaleNormal="65" zoomScaleSheetLayoutView="50" workbookViewId="0">
      <selection activeCell="E291" sqref="E291"/>
    </sheetView>
  </sheetViews>
  <sheetFormatPr defaultColWidth="9.109375" defaultRowHeight="13.2"/>
  <cols>
    <col min="1" max="1" width="8.88671875" style="114" customWidth="1"/>
    <col min="2" max="2" width="28.88671875" style="114" customWidth="1"/>
    <col min="3" max="3" width="15.33203125" style="114" customWidth="1"/>
    <col min="4" max="4" width="22.109375" style="117" customWidth="1"/>
    <col min="5" max="5" width="21.6640625" style="227" customWidth="1"/>
    <col min="6" max="6" width="17" style="227" customWidth="1"/>
    <col min="7" max="7" width="13.88671875" style="265" customWidth="1"/>
    <col min="8" max="9" width="13.33203125" style="497" customWidth="1"/>
    <col min="10" max="10" width="13.5546875" style="498" customWidth="1"/>
    <col min="11" max="11" width="13.44140625" style="497" customWidth="1"/>
    <col min="12" max="12" width="13.109375" style="497" customWidth="1"/>
    <col min="13" max="13" width="12.44140625" style="497" customWidth="1"/>
    <col min="14" max="14" width="13.5546875" style="497" customWidth="1"/>
    <col min="15" max="15" width="14.6640625" style="497" customWidth="1"/>
    <col min="16" max="16" width="12.33203125" style="497" customWidth="1"/>
    <col min="17" max="17" width="16.109375" style="569" customWidth="1"/>
    <col min="18" max="18" width="13.6640625" style="569" customWidth="1"/>
    <col min="19" max="19" width="12.109375" style="569" customWidth="1"/>
    <col min="20" max="20" width="14.33203125" style="569" customWidth="1"/>
    <col min="21" max="21" width="13.109375" style="569" customWidth="1"/>
    <col min="22" max="22" width="16.33203125" style="569" customWidth="1"/>
    <col min="23" max="24" width="14" style="569" customWidth="1"/>
    <col min="25" max="25" width="13.44140625" style="569" customWidth="1"/>
    <col min="26" max="26" width="13" style="807" customWidth="1"/>
    <col min="27" max="27" width="1.109375" style="807" hidden="1" customWidth="1"/>
    <col min="28" max="28" width="2.88671875" style="807" hidden="1" customWidth="1"/>
    <col min="29" max="30" width="12.44140625" style="807" customWidth="1"/>
    <col min="31" max="31" width="13.5546875" style="807" customWidth="1"/>
    <col min="32" max="32" width="5.5546875" style="807" hidden="1" customWidth="1"/>
    <col min="33" max="33" width="7.5546875" style="807" hidden="1" customWidth="1"/>
    <col min="34" max="34" width="13" style="807" customWidth="1"/>
    <col min="35" max="35" width="11.6640625" style="807" customWidth="1"/>
    <col min="36" max="36" width="13.5546875" style="807" customWidth="1"/>
    <col min="37" max="37" width="6" style="807" hidden="1" customWidth="1"/>
    <col min="38" max="38" width="0.33203125" style="807" customWidth="1"/>
    <col min="39" max="39" width="14.5546875" style="807" customWidth="1"/>
    <col min="40" max="40" width="10.44140625" style="807" customWidth="1"/>
    <col min="41" max="41" width="12.88671875" style="389" customWidth="1"/>
    <col min="42" max="42" width="6.44140625" style="389" hidden="1" customWidth="1"/>
    <col min="43" max="43" width="0.5546875" style="389" customWidth="1"/>
    <col min="44" max="44" width="12.88671875" style="389" customWidth="1"/>
    <col min="45" max="45" width="9.5546875" style="389" customWidth="1"/>
    <col min="46" max="46" width="13.6640625" style="389" customWidth="1"/>
    <col min="47" max="47" width="5" style="389" hidden="1" customWidth="1"/>
    <col min="48" max="48" width="0.33203125" style="389" customWidth="1"/>
    <col min="49" max="49" width="12.5546875" style="389" customWidth="1"/>
    <col min="50" max="50" width="10.109375" style="389" customWidth="1"/>
    <col min="51" max="51" width="14.109375" style="389" customWidth="1"/>
    <col min="52" max="52" width="12.88671875" style="389" customWidth="1"/>
    <col min="53" max="53" width="13.88671875" style="389" customWidth="1"/>
    <col min="54" max="54" width="23.33203125" style="108" customWidth="1"/>
    <col min="55" max="16384" width="9.109375" style="108"/>
  </cols>
  <sheetData>
    <row r="1" spans="1:54" ht="18">
      <c r="G1" s="228"/>
      <c r="H1" s="390"/>
      <c r="I1" s="390"/>
      <c r="J1" s="391"/>
      <c r="K1" s="390"/>
      <c r="L1" s="390"/>
      <c r="M1" s="390"/>
      <c r="N1" s="390"/>
      <c r="O1" s="390"/>
      <c r="P1" s="390"/>
      <c r="Q1" s="499"/>
      <c r="R1" s="499"/>
      <c r="S1" s="499"/>
      <c r="T1" s="499"/>
      <c r="U1" s="499"/>
      <c r="V1" s="499"/>
      <c r="W1" s="499"/>
      <c r="X1" s="499"/>
      <c r="Y1" s="499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148" t="s">
        <v>231</v>
      </c>
    </row>
    <row r="2" spans="1:54" s="118" customFormat="1" ht="24" customHeight="1">
      <c r="A2" s="1081" t="s">
        <v>244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  <c r="O2" s="1081"/>
      <c r="P2" s="1081"/>
      <c r="Q2" s="1081"/>
      <c r="R2" s="1081"/>
      <c r="S2" s="1081"/>
      <c r="T2" s="1081"/>
      <c r="U2" s="1081"/>
      <c r="V2" s="1081"/>
      <c r="W2" s="1081"/>
      <c r="X2" s="1081"/>
      <c r="Y2" s="1081"/>
      <c r="Z2" s="1081"/>
      <c r="AA2" s="1081"/>
      <c r="AB2" s="1081"/>
      <c r="AC2" s="1081"/>
      <c r="AD2" s="1081"/>
      <c r="AE2" s="1081"/>
      <c r="AF2" s="1081"/>
      <c r="AG2" s="1081"/>
      <c r="AH2" s="1081"/>
      <c r="AI2" s="1081"/>
      <c r="AJ2" s="1081"/>
      <c r="AK2" s="1081"/>
      <c r="AL2" s="1081"/>
      <c r="AM2" s="1081"/>
      <c r="AN2" s="1081"/>
      <c r="AO2" s="1081"/>
      <c r="AP2" s="1081"/>
      <c r="AQ2" s="1081"/>
      <c r="AR2" s="1081"/>
      <c r="AS2" s="1081"/>
      <c r="AT2" s="1081"/>
      <c r="AU2" s="1081"/>
      <c r="AV2" s="1081"/>
      <c r="AW2" s="1081"/>
      <c r="AX2" s="1081"/>
      <c r="AY2" s="1081"/>
      <c r="AZ2" s="1081"/>
      <c r="BA2" s="1081"/>
      <c r="BB2" s="1081"/>
    </row>
    <row r="3" spans="1:54" s="177" customFormat="1" ht="27.75" customHeight="1">
      <c r="A3" s="1082" t="s">
        <v>435</v>
      </c>
      <c r="B3" s="1082"/>
      <c r="C3" s="1082"/>
      <c r="D3" s="1082"/>
      <c r="E3" s="1082"/>
      <c r="F3" s="1082"/>
      <c r="G3" s="1082"/>
      <c r="H3" s="1082"/>
      <c r="I3" s="1082"/>
      <c r="J3" s="1082"/>
      <c r="K3" s="1082"/>
      <c r="L3" s="1082"/>
      <c r="M3" s="1082"/>
      <c r="N3" s="1082"/>
      <c r="O3" s="1082"/>
      <c r="P3" s="1082"/>
      <c r="Q3" s="1082"/>
      <c r="R3" s="1082"/>
      <c r="S3" s="1082"/>
      <c r="T3" s="1082"/>
      <c r="U3" s="1082"/>
      <c r="V3" s="1082"/>
      <c r="W3" s="1082"/>
      <c r="X3" s="1082"/>
      <c r="Y3" s="1082"/>
      <c r="Z3" s="1082"/>
      <c r="AA3" s="1082"/>
      <c r="AB3" s="1082"/>
      <c r="AC3" s="1082"/>
      <c r="AD3" s="1082"/>
      <c r="AE3" s="1082"/>
      <c r="AF3" s="1082"/>
      <c r="AG3" s="1082"/>
      <c r="AH3" s="1082"/>
      <c r="AI3" s="1082"/>
      <c r="AJ3" s="1082"/>
      <c r="AK3" s="1082"/>
      <c r="AL3" s="1082"/>
      <c r="AM3" s="1082"/>
      <c r="AN3" s="1082"/>
      <c r="AO3" s="1082"/>
      <c r="AP3" s="1082"/>
      <c r="AQ3" s="1082"/>
      <c r="AR3" s="1082"/>
      <c r="AS3" s="1082"/>
      <c r="AT3" s="1082"/>
      <c r="AU3" s="1082"/>
      <c r="AV3" s="1082"/>
      <c r="AW3" s="1082"/>
      <c r="AX3" s="1082"/>
      <c r="AY3" s="1082"/>
      <c r="AZ3" s="1082"/>
      <c r="BA3" s="1082"/>
      <c r="BB3" s="1082"/>
    </row>
    <row r="4" spans="1:54" s="109" customFormat="1" ht="24" customHeight="1">
      <c r="A4" s="1083" t="s">
        <v>247</v>
      </c>
      <c r="B4" s="1083"/>
      <c r="C4" s="1083"/>
      <c r="D4" s="1083"/>
      <c r="E4" s="1083"/>
      <c r="F4" s="1083"/>
      <c r="G4" s="1083"/>
      <c r="H4" s="1083"/>
      <c r="I4" s="1083"/>
      <c r="J4" s="1083"/>
      <c r="K4" s="1083"/>
      <c r="L4" s="1083"/>
      <c r="M4" s="1083"/>
      <c r="N4" s="1083"/>
      <c r="O4" s="1083"/>
      <c r="P4" s="1083"/>
      <c r="Q4" s="1083"/>
      <c r="R4" s="1083"/>
      <c r="S4" s="1083"/>
      <c r="T4" s="1083"/>
      <c r="U4" s="1083"/>
      <c r="V4" s="1083"/>
      <c r="W4" s="1083"/>
      <c r="X4" s="1083"/>
      <c r="Y4" s="1083"/>
      <c r="Z4" s="1083"/>
      <c r="AA4" s="1083"/>
      <c r="AB4" s="1083"/>
      <c r="AC4" s="1083"/>
      <c r="AD4" s="1083"/>
      <c r="AE4" s="1083"/>
      <c r="AF4" s="1083"/>
      <c r="AG4" s="1083"/>
      <c r="AH4" s="1083"/>
      <c r="AI4" s="1083"/>
      <c r="AJ4" s="1083"/>
      <c r="AK4" s="1083"/>
      <c r="AL4" s="1083"/>
      <c r="AM4" s="1083"/>
      <c r="AN4" s="1083"/>
      <c r="AO4" s="1083"/>
      <c r="AP4" s="1083"/>
      <c r="AQ4" s="1083"/>
      <c r="AR4" s="1083"/>
      <c r="AS4" s="1083"/>
      <c r="AT4" s="1083"/>
      <c r="AU4" s="1083"/>
      <c r="AV4" s="1083"/>
      <c r="AW4" s="1083"/>
      <c r="AX4" s="1083"/>
      <c r="AY4" s="1083"/>
      <c r="AZ4" s="1083"/>
      <c r="BA4" s="1083"/>
      <c r="BB4" s="1083"/>
    </row>
    <row r="5" spans="1:54" ht="13.8" thickBot="1">
      <c r="A5" s="1084"/>
      <c r="B5" s="1084"/>
      <c r="C5" s="1084"/>
      <c r="D5" s="1084"/>
      <c r="E5" s="1084"/>
      <c r="F5" s="1084"/>
      <c r="G5" s="1084"/>
      <c r="H5" s="1084"/>
      <c r="I5" s="1084"/>
      <c r="J5" s="1084"/>
      <c r="K5" s="1084"/>
      <c r="L5" s="1084"/>
      <c r="M5" s="1084"/>
      <c r="N5" s="1084"/>
      <c r="O5" s="1084"/>
      <c r="P5" s="1084"/>
      <c r="Q5" s="1084"/>
      <c r="R5" s="1084"/>
      <c r="S5" s="1084"/>
      <c r="T5" s="1084"/>
      <c r="U5" s="1084"/>
      <c r="V5" s="1084"/>
      <c r="W5" s="1084"/>
      <c r="X5" s="1084"/>
      <c r="Y5" s="1084"/>
      <c r="Z5" s="1084"/>
      <c r="AA5" s="1084"/>
      <c r="AB5" s="1084"/>
      <c r="AC5" s="1084"/>
      <c r="AD5" s="1084"/>
      <c r="AE5" s="1084"/>
      <c r="AF5" s="1084"/>
      <c r="AG5" s="1084"/>
      <c r="AH5" s="1084"/>
      <c r="AI5" s="1084"/>
      <c r="AJ5" s="1084"/>
      <c r="AK5" s="1084"/>
      <c r="AL5" s="1084"/>
      <c r="AM5" s="1084"/>
      <c r="AN5" s="1084"/>
      <c r="AO5" s="1084"/>
      <c r="AP5" s="314"/>
      <c r="AQ5" s="315"/>
      <c r="AR5" s="316"/>
      <c r="AS5" s="316"/>
      <c r="AT5" s="317"/>
      <c r="AU5" s="317"/>
      <c r="AV5" s="317"/>
      <c r="AW5" s="317"/>
      <c r="AX5" s="317"/>
      <c r="AY5" s="317"/>
      <c r="AZ5" s="317"/>
      <c r="BA5" s="317"/>
      <c r="BB5" s="110" t="s">
        <v>225</v>
      </c>
    </row>
    <row r="6" spans="1:54" ht="15" customHeight="1">
      <c r="A6" s="1085" t="s">
        <v>360</v>
      </c>
      <c r="B6" s="1062" t="s">
        <v>242</v>
      </c>
      <c r="C6" s="1062" t="s">
        <v>228</v>
      </c>
      <c r="D6" s="1062" t="s">
        <v>4</v>
      </c>
      <c r="E6" s="1103" t="s">
        <v>223</v>
      </c>
      <c r="F6" s="1104"/>
      <c r="G6" s="1105"/>
      <c r="H6" s="1088" t="s">
        <v>220</v>
      </c>
      <c r="I6" s="1089"/>
      <c r="J6" s="1089"/>
      <c r="K6" s="1089"/>
      <c r="L6" s="1089"/>
      <c r="M6" s="1089"/>
      <c r="N6" s="1089"/>
      <c r="O6" s="1089"/>
      <c r="P6" s="1089"/>
      <c r="Q6" s="1089"/>
      <c r="R6" s="1089"/>
      <c r="S6" s="1089"/>
      <c r="T6" s="1089"/>
      <c r="U6" s="1089"/>
      <c r="V6" s="1089"/>
      <c r="W6" s="1089"/>
      <c r="X6" s="1089"/>
      <c r="Y6" s="1089"/>
      <c r="Z6" s="1089"/>
      <c r="AA6" s="1089"/>
      <c r="AB6" s="1089"/>
      <c r="AC6" s="1089"/>
      <c r="AD6" s="1089"/>
      <c r="AE6" s="1089"/>
      <c r="AF6" s="1089"/>
      <c r="AG6" s="1089"/>
      <c r="AH6" s="1089"/>
      <c r="AI6" s="1089"/>
      <c r="AJ6" s="1089"/>
      <c r="AK6" s="1089"/>
      <c r="AL6" s="1089"/>
      <c r="AM6" s="1089"/>
      <c r="AN6" s="1089"/>
      <c r="AO6" s="1089"/>
      <c r="AP6" s="1089"/>
      <c r="AQ6" s="1089"/>
      <c r="AR6" s="1090"/>
      <c r="AS6" s="1090"/>
      <c r="AT6" s="1090"/>
      <c r="AU6" s="1090"/>
      <c r="AV6" s="1090"/>
      <c r="AW6" s="1090"/>
      <c r="AX6" s="1090"/>
      <c r="AY6" s="1090"/>
      <c r="AZ6" s="1090"/>
      <c r="BA6" s="1091"/>
      <c r="BB6" s="1092" t="s">
        <v>251</v>
      </c>
    </row>
    <row r="7" spans="1:54" ht="28.5" customHeight="1">
      <c r="A7" s="1086"/>
      <c r="B7" s="1063"/>
      <c r="C7" s="1063"/>
      <c r="D7" s="1063"/>
      <c r="E7" s="1131" t="s">
        <v>422</v>
      </c>
      <c r="F7" s="1133" t="s">
        <v>230</v>
      </c>
      <c r="G7" s="1135" t="s">
        <v>379</v>
      </c>
      <c r="H7" s="1137" t="s">
        <v>377</v>
      </c>
      <c r="I7" s="1138"/>
      <c r="J7" s="1139"/>
      <c r="K7" s="1137" t="s">
        <v>378</v>
      </c>
      <c r="L7" s="1138"/>
      <c r="M7" s="1139"/>
      <c r="N7" s="1143" t="s">
        <v>382</v>
      </c>
      <c r="O7" s="1144"/>
      <c r="P7" s="1145"/>
      <c r="Q7" s="1140" t="s">
        <v>384</v>
      </c>
      <c r="R7" s="1141"/>
      <c r="S7" s="1142"/>
      <c r="T7" s="1140" t="s">
        <v>385</v>
      </c>
      <c r="U7" s="1141"/>
      <c r="V7" s="1142"/>
      <c r="W7" s="1140" t="s">
        <v>386</v>
      </c>
      <c r="X7" s="1141"/>
      <c r="Y7" s="1142"/>
      <c r="Z7" s="1095" t="s">
        <v>388</v>
      </c>
      <c r="AA7" s="1096"/>
      <c r="AB7" s="1096"/>
      <c r="AC7" s="1097"/>
      <c r="AD7" s="1098"/>
      <c r="AE7" s="1095" t="s">
        <v>389</v>
      </c>
      <c r="AF7" s="1096"/>
      <c r="AG7" s="1096"/>
      <c r="AH7" s="1097"/>
      <c r="AI7" s="1098"/>
      <c r="AJ7" s="1095" t="s">
        <v>390</v>
      </c>
      <c r="AK7" s="1096"/>
      <c r="AL7" s="1096"/>
      <c r="AM7" s="1097"/>
      <c r="AN7" s="1098"/>
      <c r="AO7" s="1129" t="s">
        <v>392</v>
      </c>
      <c r="AP7" s="1129"/>
      <c r="AQ7" s="1129"/>
      <c r="AR7" s="1130"/>
      <c r="AS7" s="1130"/>
      <c r="AT7" s="1129" t="s">
        <v>393</v>
      </c>
      <c r="AU7" s="1129"/>
      <c r="AV7" s="1129"/>
      <c r="AW7" s="1130"/>
      <c r="AX7" s="1130"/>
      <c r="AY7" s="1129" t="s">
        <v>394</v>
      </c>
      <c r="AZ7" s="1129"/>
      <c r="BA7" s="1129"/>
      <c r="BB7" s="1093"/>
    </row>
    <row r="8" spans="1:54" ht="41.25" customHeight="1">
      <c r="A8" s="1087"/>
      <c r="B8" s="1064"/>
      <c r="C8" s="1064"/>
      <c r="D8" s="1064"/>
      <c r="E8" s="1132"/>
      <c r="F8" s="1134"/>
      <c r="G8" s="1136"/>
      <c r="H8" s="392" t="s">
        <v>380</v>
      </c>
      <c r="I8" s="393" t="s">
        <v>381</v>
      </c>
      <c r="J8" s="394" t="s">
        <v>379</v>
      </c>
      <c r="K8" s="393" t="s">
        <v>380</v>
      </c>
      <c r="L8" s="393" t="s">
        <v>381</v>
      </c>
      <c r="M8" s="395" t="s">
        <v>379</v>
      </c>
      <c r="N8" s="396" t="s">
        <v>380</v>
      </c>
      <c r="O8" s="393" t="s">
        <v>381</v>
      </c>
      <c r="P8" s="397" t="s">
        <v>379</v>
      </c>
      <c r="Q8" s="500" t="s">
        <v>380</v>
      </c>
      <c r="R8" s="501" t="s">
        <v>381</v>
      </c>
      <c r="S8" s="502" t="s">
        <v>379</v>
      </c>
      <c r="T8" s="500" t="s">
        <v>380</v>
      </c>
      <c r="U8" s="501" t="s">
        <v>381</v>
      </c>
      <c r="V8" s="502" t="s">
        <v>379</v>
      </c>
      <c r="W8" s="500" t="s">
        <v>380</v>
      </c>
      <c r="X8" s="501" t="s">
        <v>381</v>
      </c>
      <c r="Y8" s="502" t="s">
        <v>379</v>
      </c>
      <c r="Z8" s="597" t="s">
        <v>380</v>
      </c>
      <c r="AA8" s="598" t="s">
        <v>381</v>
      </c>
      <c r="AB8" s="599" t="s">
        <v>379</v>
      </c>
      <c r="AC8" s="598" t="s">
        <v>381</v>
      </c>
      <c r="AD8" s="599" t="s">
        <v>379</v>
      </c>
      <c r="AE8" s="597" t="s">
        <v>380</v>
      </c>
      <c r="AF8" s="600" t="s">
        <v>381</v>
      </c>
      <c r="AG8" s="599" t="s">
        <v>379</v>
      </c>
      <c r="AH8" s="598" t="s">
        <v>381</v>
      </c>
      <c r="AI8" s="599" t="s">
        <v>379</v>
      </c>
      <c r="AJ8" s="597" t="s">
        <v>380</v>
      </c>
      <c r="AK8" s="600" t="s">
        <v>381</v>
      </c>
      <c r="AL8" s="599" t="s">
        <v>379</v>
      </c>
      <c r="AM8" s="598" t="s">
        <v>381</v>
      </c>
      <c r="AN8" s="601" t="s">
        <v>379</v>
      </c>
      <c r="AO8" s="318" t="s">
        <v>380</v>
      </c>
      <c r="AP8" s="318" t="s">
        <v>381</v>
      </c>
      <c r="AQ8" s="319" t="s">
        <v>379</v>
      </c>
      <c r="AR8" s="318" t="s">
        <v>381</v>
      </c>
      <c r="AS8" s="319" t="s">
        <v>379</v>
      </c>
      <c r="AT8" s="318" t="s">
        <v>380</v>
      </c>
      <c r="AU8" s="318" t="s">
        <v>381</v>
      </c>
      <c r="AV8" s="319" t="s">
        <v>379</v>
      </c>
      <c r="AW8" s="318" t="s">
        <v>381</v>
      </c>
      <c r="AX8" s="319" t="s">
        <v>379</v>
      </c>
      <c r="AY8" s="318" t="s">
        <v>380</v>
      </c>
      <c r="AZ8" s="318" t="s">
        <v>381</v>
      </c>
      <c r="BA8" s="319" t="s">
        <v>379</v>
      </c>
      <c r="BB8" s="1094"/>
    </row>
    <row r="9" spans="1:54" s="111" customFormat="1" ht="16.2" thickBot="1">
      <c r="A9" s="135">
        <v>1</v>
      </c>
      <c r="B9" s="136">
        <v>2</v>
      </c>
      <c r="C9" s="136">
        <v>3</v>
      </c>
      <c r="D9" s="136">
        <v>4</v>
      </c>
      <c r="E9" s="229">
        <v>5</v>
      </c>
      <c r="F9" s="230">
        <v>6</v>
      </c>
      <c r="G9" s="231">
        <v>7</v>
      </c>
      <c r="H9" s="398">
        <v>8</v>
      </c>
      <c r="I9" s="399">
        <v>9</v>
      </c>
      <c r="J9" s="400">
        <v>10</v>
      </c>
      <c r="K9" s="399">
        <v>11</v>
      </c>
      <c r="L9" s="398">
        <v>12</v>
      </c>
      <c r="M9" s="401">
        <v>13</v>
      </c>
      <c r="N9" s="399">
        <v>14</v>
      </c>
      <c r="O9" s="398">
        <v>15</v>
      </c>
      <c r="P9" s="401">
        <v>16</v>
      </c>
      <c r="Q9" s="503">
        <v>17</v>
      </c>
      <c r="R9" s="504">
        <v>18</v>
      </c>
      <c r="S9" s="505">
        <v>19</v>
      </c>
      <c r="T9" s="503">
        <v>20</v>
      </c>
      <c r="U9" s="504">
        <v>21</v>
      </c>
      <c r="V9" s="505">
        <v>22</v>
      </c>
      <c r="W9" s="503">
        <v>23</v>
      </c>
      <c r="X9" s="504">
        <v>24</v>
      </c>
      <c r="Y9" s="505">
        <v>25</v>
      </c>
      <c r="Z9" s="602">
        <v>26</v>
      </c>
      <c r="AA9" s="603">
        <v>24</v>
      </c>
      <c r="AB9" s="604">
        <v>25</v>
      </c>
      <c r="AC9" s="603">
        <v>27</v>
      </c>
      <c r="AD9" s="605">
        <v>28</v>
      </c>
      <c r="AE9" s="606">
        <v>29</v>
      </c>
      <c r="AF9" s="607">
        <v>30</v>
      </c>
      <c r="AG9" s="604">
        <v>31</v>
      </c>
      <c r="AH9" s="603">
        <v>30</v>
      </c>
      <c r="AI9" s="605">
        <v>31</v>
      </c>
      <c r="AJ9" s="606">
        <v>32</v>
      </c>
      <c r="AK9" s="607">
        <v>33</v>
      </c>
      <c r="AL9" s="604">
        <v>34</v>
      </c>
      <c r="AM9" s="603">
        <v>33</v>
      </c>
      <c r="AN9" s="608">
        <v>34</v>
      </c>
      <c r="AO9" s="320">
        <v>35</v>
      </c>
      <c r="AP9" s="320">
        <v>36</v>
      </c>
      <c r="AQ9" s="321">
        <v>37</v>
      </c>
      <c r="AR9" s="320">
        <v>36</v>
      </c>
      <c r="AS9" s="321">
        <v>37</v>
      </c>
      <c r="AT9" s="320">
        <v>38</v>
      </c>
      <c r="AU9" s="320">
        <v>39</v>
      </c>
      <c r="AV9" s="321">
        <v>40</v>
      </c>
      <c r="AW9" s="320">
        <v>39</v>
      </c>
      <c r="AX9" s="321">
        <v>40</v>
      </c>
      <c r="AY9" s="320">
        <v>41</v>
      </c>
      <c r="AZ9" s="320">
        <v>42</v>
      </c>
      <c r="BA9" s="322">
        <v>43</v>
      </c>
      <c r="BB9" s="186">
        <v>44</v>
      </c>
    </row>
    <row r="10" spans="1:54" ht="19.5" customHeight="1" thickBot="1">
      <c r="A10" s="1106" t="s">
        <v>243</v>
      </c>
      <c r="B10" s="1107"/>
      <c r="C10" s="1108"/>
      <c r="D10" s="137" t="s">
        <v>226</v>
      </c>
      <c r="E10" s="926">
        <f>SUM(E291,E428)</f>
        <v>26294.93764</v>
      </c>
      <c r="F10" s="304">
        <f>SUM(F291,F428)</f>
        <v>21525.404260000003</v>
      </c>
      <c r="G10" s="295">
        <f>SUM(F10/E10*100)</f>
        <v>81.861400679861063</v>
      </c>
      <c r="H10" s="402">
        <f>SUM(H291,H428)</f>
        <v>43</v>
      </c>
      <c r="I10" s="403">
        <f>SUM(I291,I428)</f>
        <v>43</v>
      </c>
      <c r="J10" s="404">
        <f>SUM(I10/H10*100%)</f>
        <v>1</v>
      </c>
      <c r="K10" s="403">
        <f>SUM(K291,K428)</f>
        <v>452.62016000000006</v>
      </c>
      <c r="L10" s="403">
        <f>SUM(L291,L428)</f>
        <v>452.62016000000006</v>
      </c>
      <c r="M10" s="405">
        <f>SUM(L10/K10*100%)</f>
        <v>1</v>
      </c>
      <c r="N10" s="403">
        <f>SUM(N291,N428)</f>
        <v>938.84846000000005</v>
      </c>
      <c r="O10" s="403">
        <f>SUM(O291,O428)</f>
        <v>938.84846000000005</v>
      </c>
      <c r="P10" s="406">
        <f>SUM(O10/N10*100)</f>
        <v>100</v>
      </c>
      <c r="Q10" s="506">
        <f>SUM(Q291,Q428)</f>
        <v>526.81115999999997</v>
      </c>
      <c r="R10" s="506">
        <f>SUM(R291,R428)</f>
        <v>526.81115999999997</v>
      </c>
      <c r="S10" s="508">
        <f>SUM(R10/Q10*100)</f>
        <v>100</v>
      </c>
      <c r="T10" s="506">
        <f>SUM(T291,T428)</f>
        <v>265.24595999999997</v>
      </c>
      <c r="U10" s="506">
        <f>SUM(U291,U428)</f>
        <v>265.24595999999997</v>
      </c>
      <c r="V10" s="507">
        <f>SUM(U10/T10*100)</f>
        <v>100</v>
      </c>
      <c r="W10" s="506">
        <f>SUM(W291,W428)</f>
        <v>6664.7173599999996</v>
      </c>
      <c r="X10" s="506">
        <f>SUM(X291,X428)</f>
        <v>6664.7173599999996</v>
      </c>
      <c r="Y10" s="508">
        <f>SUM(X10/W10*100)</f>
        <v>100</v>
      </c>
      <c r="Z10" s="609">
        <f>SUM(Z291,Z428)</f>
        <v>371.05246</v>
      </c>
      <c r="AA10" s="610"/>
      <c r="AB10" s="611"/>
      <c r="AC10" s="609">
        <f>SUM(AC291,AC428)</f>
        <v>371.05246</v>
      </c>
      <c r="AD10" s="612">
        <f>SUM(AC10/Z10*100%)</f>
        <v>1</v>
      </c>
      <c r="AE10" s="609">
        <f>SUM(AE291,AE428)</f>
        <v>797.83456999999999</v>
      </c>
      <c r="AF10" s="610"/>
      <c r="AG10" s="613"/>
      <c r="AH10" s="609">
        <f>SUM(AH291,AH428)</f>
        <v>797.83456999999999</v>
      </c>
      <c r="AI10" s="612">
        <f>SUM(AH10/AE10*100%)</f>
        <v>1</v>
      </c>
      <c r="AJ10" s="609">
        <f>SUM(AJ291,AJ428)</f>
        <v>11051.45</v>
      </c>
      <c r="AK10" s="610"/>
      <c r="AL10" s="611"/>
      <c r="AM10" s="609">
        <f>SUM(AM291,AM428)</f>
        <v>11051.45</v>
      </c>
      <c r="AN10" s="612">
        <f>SUM(AM10/AJ10*100%)</f>
        <v>1</v>
      </c>
      <c r="AO10" s="323">
        <f>SUM(AO291,AO428)</f>
        <v>413.82412999999997</v>
      </c>
      <c r="AP10" s="324"/>
      <c r="AQ10" s="325"/>
      <c r="AR10" s="323">
        <f>SUM(AR291,AR428)</f>
        <v>413.82412999999997</v>
      </c>
      <c r="AS10" s="326">
        <f>SUM(AR10/AO10*100%)</f>
        <v>1</v>
      </c>
      <c r="AT10" s="323">
        <f>SUM(AT291,AT428)</f>
        <v>2072.4998399999999</v>
      </c>
      <c r="AU10" s="324"/>
      <c r="AV10" s="325"/>
      <c r="AW10" s="323">
        <f>SUM(AW291,AW428)</f>
        <v>0</v>
      </c>
      <c r="AX10" s="326">
        <f>SUM(AW10/AT10*100%)</f>
        <v>0</v>
      </c>
      <c r="AY10" s="323">
        <f>SUM(AY291,AY428)</f>
        <v>2697.0335399999999</v>
      </c>
      <c r="AZ10" s="323">
        <f>SUM(AZ291,AZ428)</f>
        <v>0</v>
      </c>
      <c r="BA10" s="356">
        <f>SUM(AZ10/AY10*100)</f>
        <v>0</v>
      </c>
      <c r="BB10" s="1115"/>
    </row>
    <row r="11" spans="1:54" ht="39" customHeight="1" thickBot="1">
      <c r="A11" s="1109"/>
      <c r="B11" s="1110"/>
      <c r="C11" s="1111"/>
      <c r="D11" s="138" t="s">
        <v>1</v>
      </c>
      <c r="E11" s="926"/>
      <c r="F11" s="304"/>
      <c r="G11" s="295"/>
      <c r="H11" s="402"/>
      <c r="I11" s="403"/>
      <c r="J11" s="404"/>
      <c r="K11" s="403"/>
      <c r="L11" s="403"/>
      <c r="M11" s="405"/>
      <c r="N11" s="403"/>
      <c r="O11" s="403"/>
      <c r="P11" s="406"/>
      <c r="Q11" s="506"/>
      <c r="R11" s="506"/>
      <c r="S11" s="508"/>
      <c r="T11" s="506"/>
      <c r="U11" s="506"/>
      <c r="V11" s="507"/>
      <c r="W11" s="506"/>
      <c r="X11" s="506"/>
      <c r="Y11" s="507"/>
      <c r="Z11" s="609"/>
      <c r="AA11" s="614"/>
      <c r="AB11" s="615"/>
      <c r="AC11" s="609"/>
      <c r="AD11" s="612"/>
      <c r="AE11" s="609"/>
      <c r="AF11" s="614"/>
      <c r="AG11" s="616"/>
      <c r="AH11" s="609"/>
      <c r="AI11" s="612"/>
      <c r="AJ11" s="609"/>
      <c r="AK11" s="614"/>
      <c r="AL11" s="615"/>
      <c r="AM11" s="609"/>
      <c r="AN11" s="612"/>
      <c r="AO11" s="323"/>
      <c r="AP11" s="327"/>
      <c r="AQ11" s="327"/>
      <c r="AR11" s="323"/>
      <c r="AS11" s="326"/>
      <c r="AT11" s="323"/>
      <c r="AU11" s="327"/>
      <c r="AV11" s="327"/>
      <c r="AW11" s="323"/>
      <c r="AX11" s="326"/>
      <c r="AY11" s="323"/>
      <c r="AZ11" s="323"/>
      <c r="BA11" s="356"/>
      <c r="BB11" s="1100"/>
    </row>
    <row r="12" spans="1:54" ht="38.25" customHeight="1" thickBot="1">
      <c r="A12" s="1109"/>
      <c r="B12" s="1110"/>
      <c r="C12" s="1111"/>
      <c r="D12" s="139" t="s">
        <v>362</v>
      </c>
      <c r="E12" s="926"/>
      <c r="F12" s="304"/>
      <c r="G12" s="295"/>
      <c r="H12" s="402"/>
      <c r="I12" s="403"/>
      <c r="J12" s="404"/>
      <c r="K12" s="403"/>
      <c r="L12" s="403"/>
      <c r="M12" s="405"/>
      <c r="N12" s="403"/>
      <c r="O12" s="403"/>
      <c r="P12" s="406"/>
      <c r="Q12" s="506"/>
      <c r="R12" s="506"/>
      <c r="S12" s="508"/>
      <c r="T12" s="506"/>
      <c r="U12" s="506"/>
      <c r="V12" s="507"/>
      <c r="W12" s="506"/>
      <c r="X12" s="506"/>
      <c r="Y12" s="507"/>
      <c r="Z12" s="609"/>
      <c r="AA12" s="617"/>
      <c r="AB12" s="618"/>
      <c r="AC12" s="609"/>
      <c r="AD12" s="612"/>
      <c r="AE12" s="609"/>
      <c r="AF12" s="617"/>
      <c r="AG12" s="619"/>
      <c r="AH12" s="609"/>
      <c r="AI12" s="612"/>
      <c r="AJ12" s="609"/>
      <c r="AK12" s="617"/>
      <c r="AL12" s="618"/>
      <c r="AM12" s="609"/>
      <c r="AN12" s="612"/>
      <c r="AO12" s="323"/>
      <c r="AP12" s="327"/>
      <c r="AQ12" s="328"/>
      <c r="AR12" s="323"/>
      <c r="AS12" s="326"/>
      <c r="AT12" s="323"/>
      <c r="AU12" s="327"/>
      <c r="AV12" s="328"/>
      <c r="AW12" s="323"/>
      <c r="AX12" s="326"/>
      <c r="AY12" s="323"/>
      <c r="AZ12" s="323"/>
      <c r="BA12" s="356"/>
      <c r="BB12" s="1100"/>
    </row>
    <row r="13" spans="1:54" ht="16.2" thickBot="1">
      <c r="A13" s="1109"/>
      <c r="B13" s="1110"/>
      <c r="C13" s="1111"/>
      <c r="D13" s="139" t="s">
        <v>253</v>
      </c>
      <c r="E13" s="926">
        <f>SUM(E294,E431)</f>
        <v>26294.93764</v>
      </c>
      <c r="F13" s="304">
        <f>SUM(F294,F431)</f>
        <v>21525.404260000003</v>
      </c>
      <c r="G13" s="295">
        <f>SUM(F13/E13*100)</f>
        <v>81.861400679861063</v>
      </c>
      <c r="H13" s="402">
        <f>SUM(H294,H431)</f>
        <v>43</v>
      </c>
      <c r="I13" s="403">
        <f>SUM(I294,I431)</f>
        <v>43</v>
      </c>
      <c r="J13" s="404">
        <f>SUM(I13/H13*100%)</f>
        <v>1</v>
      </c>
      <c r="K13" s="403">
        <f>SUM(K294,K431)</f>
        <v>452.62016000000006</v>
      </c>
      <c r="L13" s="403">
        <f>SUM(L294,L431)</f>
        <v>452.62016000000006</v>
      </c>
      <c r="M13" s="405">
        <f>SUM(L13/K13*100%)</f>
        <v>1</v>
      </c>
      <c r="N13" s="403">
        <f>SUM(N294,N431)</f>
        <v>938.84846000000005</v>
      </c>
      <c r="O13" s="403">
        <f>SUM(O294,O431)</f>
        <v>938.84846000000005</v>
      </c>
      <c r="P13" s="406">
        <f>SUM(O13/N13*100)</f>
        <v>100</v>
      </c>
      <c r="Q13" s="506">
        <f>SUM(Q294,Q431)</f>
        <v>526.81115999999997</v>
      </c>
      <c r="R13" s="506">
        <f>SUM(R294,R431)</f>
        <v>526.81115999999997</v>
      </c>
      <c r="S13" s="508">
        <f>SUM(R13/Q13*100)</f>
        <v>100</v>
      </c>
      <c r="T13" s="506">
        <f t="shared" ref="T13:T14" si="0">SUM(T294,T431)</f>
        <v>265.24595999999997</v>
      </c>
      <c r="U13" s="506">
        <f>SUM(U294,U431)</f>
        <v>265.24595999999997</v>
      </c>
      <c r="V13" s="507">
        <f>SUM(U13/T13*100)</f>
        <v>100</v>
      </c>
      <c r="W13" s="506">
        <f>SUM(W294,W431)</f>
        <v>6664.7173599999996</v>
      </c>
      <c r="X13" s="506">
        <f>SUM(X294,X431)</f>
        <v>6664.7173599999996</v>
      </c>
      <c r="Y13" s="508">
        <f>SUM(X13/W13*100)</f>
        <v>100</v>
      </c>
      <c r="Z13" s="609">
        <f>SUM(Z294,Z431)</f>
        <v>371.05246</v>
      </c>
      <c r="AA13" s="620"/>
      <c r="AB13" s="621"/>
      <c r="AC13" s="609">
        <f>SUM(AC294,AC431)</f>
        <v>371.05246</v>
      </c>
      <c r="AD13" s="612">
        <f>SUM(AC13/Z13*100%)</f>
        <v>1</v>
      </c>
      <c r="AE13" s="609">
        <f>SUM(AE294,AE431)</f>
        <v>797.83456999999999</v>
      </c>
      <c r="AF13" s="620"/>
      <c r="AG13" s="622"/>
      <c r="AH13" s="609">
        <f>SUM(AH294,AH431)</f>
        <v>797.83456999999999</v>
      </c>
      <c r="AI13" s="612">
        <f>SUM(AH13/AE13*100%)</f>
        <v>1</v>
      </c>
      <c r="AJ13" s="609">
        <f>SUM(AJ294,AJ431)</f>
        <v>11051.45</v>
      </c>
      <c r="AK13" s="620"/>
      <c r="AL13" s="621"/>
      <c r="AM13" s="609">
        <f>SUM(AM294,AM431)</f>
        <v>11051.45</v>
      </c>
      <c r="AN13" s="612">
        <f>SUM(AM13/AJ13*100%)</f>
        <v>1</v>
      </c>
      <c r="AO13" s="323">
        <f>SUM(AO294,AO431)</f>
        <v>413.82412999999997</v>
      </c>
      <c r="AP13" s="327"/>
      <c r="AQ13" s="328"/>
      <c r="AR13" s="323">
        <f>SUM(AR294,AR431)</f>
        <v>413.82412999999997</v>
      </c>
      <c r="AS13" s="326">
        <f>SUM(AR13/AO13*100%)</f>
        <v>1</v>
      </c>
      <c r="AT13" s="323">
        <f>SUM(AT294,AT431)</f>
        <v>2072.4998399999999</v>
      </c>
      <c r="AU13" s="327"/>
      <c r="AV13" s="328"/>
      <c r="AW13" s="323">
        <f>SUM(AW294,AW431)</f>
        <v>0</v>
      </c>
      <c r="AX13" s="326">
        <f>SUM(AW13/AT13*100%)</f>
        <v>0</v>
      </c>
      <c r="AY13" s="323">
        <f>SUM(AY294,AY431)</f>
        <v>2697.0335399999999</v>
      </c>
      <c r="AZ13" s="323">
        <f>SUM(AZ294,AZ431)</f>
        <v>0</v>
      </c>
      <c r="BA13" s="356">
        <f>SUM(AZ13/AY13*100)</f>
        <v>0</v>
      </c>
      <c r="BB13" s="1100"/>
    </row>
    <row r="14" spans="1:54" ht="84.75" customHeight="1">
      <c r="A14" s="1109"/>
      <c r="B14" s="1110"/>
      <c r="C14" s="1111"/>
      <c r="D14" s="138" t="s">
        <v>261</v>
      </c>
      <c r="E14" s="927">
        <f>SUM(E295,E432)</f>
        <v>6591.75198</v>
      </c>
      <c r="F14" s="304">
        <f>SUM(F295,F432)</f>
        <v>3201.4111400000002</v>
      </c>
      <c r="G14" s="295">
        <f>SUM(F14/E14*100)</f>
        <v>48.566923478210114</v>
      </c>
      <c r="H14" s="402">
        <f>SUM(H295,H432)</f>
        <v>0</v>
      </c>
      <c r="I14" s="403">
        <f>SUM(I295,I432)</f>
        <v>0</v>
      </c>
      <c r="J14" s="404" t="e">
        <f>SUM(I14/H14*100%)</f>
        <v>#DIV/0!</v>
      </c>
      <c r="K14" s="403">
        <f>SUM(K295,K432)</f>
        <v>0</v>
      </c>
      <c r="L14" s="403">
        <f>SUM(L295,L432)</f>
        <v>0</v>
      </c>
      <c r="M14" s="405" t="e">
        <f>SUM(L14/K14*100%)</f>
        <v>#DIV/0!</v>
      </c>
      <c r="N14" s="403">
        <f>SUM(N295,N432)</f>
        <v>634.81114000000002</v>
      </c>
      <c r="O14" s="403">
        <f>SUM(O295,O432)</f>
        <v>634.81114000000002</v>
      </c>
      <c r="P14" s="406">
        <f>SUM(O14/N14*100)</f>
        <v>100</v>
      </c>
      <c r="Q14" s="506">
        <f>SUM(Q295,Q432)</f>
        <v>145</v>
      </c>
      <c r="R14" s="506">
        <f>SUM(R295,R432)</f>
        <v>145</v>
      </c>
      <c r="S14" s="507">
        <f>SUM(R14/Q14*100)</f>
        <v>100</v>
      </c>
      <c r="T14" s="506">
        <f t="shared" si="0"/>
        <v>0</v>
      </c>
      <c r="U14" s="506">
        <f>SUM(U295,U432)</f>
        <v>0</v>
      </c>
      <c r="V14" s="507" t="e">
        <f>SUM(U14/T14*100)</f>
        <v>#DIV/0!</v>
      </c>
      <c r="W14" s="506">
        <f>SUM(W295,W432)</f>
        <v>2121.6</v>
      </c>
      <c r="X14" s="506">
        <v>233.6</v>
      </c>
      <c r="Y14" s="508">
        <f>SUM(X14/W14*100)</f>
        <v>11.010558069381599</v>
      </c>
      <c r="Z14" s="609">
        <f>SUM(Z295,Z432)</f>
        <v>0</v>
      </c>
      <c r="AA14" s="620"/>
      <c r="AB14" s="621"/>
      <c r="AC14" s="609">
        <f>SUM(AC295,AC432)</f>
        <v>0</v>
      </c>
      <c r="AD14" s="612" t="e">
        <f>SUM(AC14/Z14*100%)</f>
        <v>#DIV/0!</v>
      </c>
      <c r="AE14" s="609">
        <f>SUM(AE295,AE432)</f>
        <v>57.55</v>
      </c>
      <c r="AF14" s="620"/>
      <c r="AG14" s="622"/>
      <c r="AH14" s="609">
        <f>SUM(AH295,AH432)</f>
        <v>57.55</v>
      </c>
      <c r="AI14" s="612">
        <f>SUM(AH14/AE14*100%)</f>
        <v>1</v>
      </c>
      <c r="AJ14" s="609">
        <f>SUM(AJ295,AJ432)</f>
        <v>242.45</v>
      </c>
      <c r="AK14" s="620"/>
      <c r="AL14" s="621"/>
      <c r="AM14" s="609">
        <f>SUM(AM295,AM432)</f>
        <v>242.45</v>
      </c>
      <c r="AN14" s="612">
        <f>SUM(AM14/AJ14*100%)</f>
        <v>1</v>
      </c>
      <c r="AO14" s="323">
        <f>SUM(AO295,AO432)</f>
        <v>0</v>
      </c>
      <c r="AP14" s="327"/>
      <c r="AQ14" s="328"/>
      <c r="AR14" s="323">
        <f>SUM(AR295,AR432)</f>
        <v>0</v>
      </c>
      <c r="AS14" s="326" t="e">
        <f>SUM(AR14/AO14*100%)</f>
        <v>#DIV/0!</v>
      </c>
      <c r="AT14" s="323">
        <f>SUM(AT295,AT432)</f>
        <v>1721.20336</v>
      </c>
      <c r="AU14" s="327"/>
      <c r="AV14" s="328"/>
      <c r="AW14" s="323">
        <f>SUM(AW295,AW432)</f>
        <v>0</v>
      </c>
      <c r="AX14" s="326">
        <f>SUM(AW14/AT14*100%)</f>
        <v>0</v>
      </c>
      <c r="AY14" s="323">
        <f>SUM(AY295,AY432)</f>
        <v>1669.1374799999999</v>
      </c>
      <c r="AZ14" s="323">
        <f>SUM(AZ295,AZ432)</f>
        <v>0</v>
      </c>
      <c r="BA14" s="356">
        <f>SUM(AZ14/AY14*100)</f>
        <v>0</v>
      </c>
      <c r="BB14" s="1100"/>
    </row>
    <row r="15" spans="1:54" ht="15.6">
      <c r="A15" s="1109"/>
      <c r="B15" s="1110"/>
      <c r="C15" s="1111"/>
      <c r="D15" s="139" t="s">
        <v>254</v>
      </c>
      <c r="E15" s="233"/>
      <c r="F15" s="233"/>
      <c r="G15" s="235"/>
      <c r="H15" s="407"/>
      <c r="I15" s="408"/>
      <c r="J15" s="409"/>
      <c r="K15" s="408"/>
      <c r="L15" s="408"/>
      <c r="M15" s="410"/>
      <c r="N15" s="411"/>
      <c r="O15" s="408"/>
      <c r="P15" s="410"/>
      <c r="Q15" s="509"/>
      <c r="R15" s="509"/>
      <c r="S15" s="510"/>
      <c r="T15" s="511"/>
      <c r="U15" s="509"/>
      <c r="V15" s="510"/>
      <c r="W15" s="509"/>
      <c r="X15" s="509"/>
      <c r="Y15" s="510"/>
      <c r="Z15" s="623"/>
      <c r="AA15" s="620"/>
      <c r="AB15" s="621"/>
      <c r="AC15" s="622"/>
      <c r="AD15" s="624"/>
      <c r="AE15" s="625"/>
      <c r="AF15" s="620"/>
      <c r="AG15" s="622"/>
      <c r="AH15" s="624"/>
      <c r="AI15" s="624"/>
      <c r="AJ15" s="625"/>
      <c r="AK15" s="620"/>
      <c r="AL15" s="621"/>
      <c r="AM15" s="624"/>
      <c r="AN15" s="626"/>
      <c r="AO15" s="327"/>
      <c r="AP15" s="327"/>
      <c r="AQ15" s="328"/>
      <c r="AR15" s="328"/>
      <c r="AS15" s="328"/>
      <c r="AT15" s="327"/>
      <c r="AU15" s="327"/>
      <c r="AV15" s="328"/>
      <c r="AW15" s="328"/>
      <c r="AX15" s="328"/>
      <c r="AY15" s="327"/>
      <c r="AZ15" s="328"/>
      <c r="BA15" s="328"/>
      <c r="BB15" s="1100"/>
    </row>
    <row r="16" spans="1:54" ht="36.75" customHeight="1">
      <c r="A16" s="1112"/>
      <c r="B16" s="1113"/>
      <c r="C16" s="1114"/>
      <c r="D16" s="139" t="s">
        <v>7</v>
      </c>
      <c r="E16" s="236"/>
      <c r="F16" s="236"/>
      <c r="G16" s="235"/>
      <c r="H16" s="412"/>
      <c r="I16" s="413"/>
      <c r="J16" s="414"/>
      <c r="K16" s="413"/>
      <c r="L16" s="413"/>
      <c r="M16" s="413"/>
      <c r="N16" s="415"/>
      <c r="O16" s="413"/>
      <c r="P16" s="413"/>
      <c r="Q16" s="512"/>
      <c r="R16" s="512"/>
      <c r="S16" s="512"/>
      <c r="T16" s="513"/>
      <c r="U16" s="512"/>
      <c r="V16" s="512"/>
      <c r="W16" s="512"/>
      <c r="X16" s="512"/>
      <c r="Y16" s="512"/>
      <c r="Z16" s="627"/>
      <c r="AA16" s="614"/>
      <c r="AB16" s="615"/>
      <c r="AC16" s="616"/>
      <c r="AD16" s="627"/>
      <c r="AE16" s="628"/>
      <c r="AF16" s="614"/>
      <c r="AG16" s="616"/>
      <c r="AH16" s="627"/>
      <c r="AI16" s="627"/>
      <c r="AJ16" s="628"/>
      <c r="AK16" s="614"/>
      <c r="AL16" s="615"/>
      <c r="AM16" s="627"/>
      <c r="AN16" s="629"/>
      <c r="AO16" s="327"/>
      <c r="AP16" s="327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1116"/>
    </row>
    <row r="17" spans="1:54" ht="15.6">
      <c r="A17" s="1117" t="s">
        <v>0</v>
      </c>
      <c r="B17" s="1118"/>
      <c r="C17" s="1118"/>
      <c r="D17" s="1118"/>
      <c r="E17" s="1118"/>
      <c r="F17" s="1118"/>
      <c r="G17" s="1118"/>
      <c r="H17" s="1118"/>
      <c r="I17" s="1118"/>
      <c r="J17" s="1118"/>
      <c r="K17" s="1118"/>
      <c r="L17" s="1118"/>
      <c r="M17" s="1118"/>
      <c r="N17" s="1118"/>
      <c r="O17" s="1118"/>
      <c r="P17" s="1118"/>
      <c r="Q17" s="1118"/>
      <c r="R17" s="1118"/>
      <c r="S17" s="1118"/>
      <c r="T17" s="1118"/>
      <c r="U17" s="1118"/>
      <c r="V17" s="1118"/>
      <c r="W17" s="1118"/>
      <c r="X17" s="1118"/>
      <c r="Y17" s="1118"/>
      <c r="Z17" s="1118"/>
      <c r="AA17" s="1118"/>
      <c r="AB17" s="1118"/>
      <c r="AC17" s="1118"/>
      <c r="AD17" s="1118"/>
      <c r="AE17" s="1118"/>
      <c r="AF17" s="1118"/>
      <c r="AG17" s="1118"/>
      <c r="AH17" s="1118"/>
      <c r="AI17" s="1118"/>
      <c r="AJ17" s="1118"/>
      <c r="AK17" s="1118"/>
      <c r="AL17" s="1118"/>
      <c r="AM17" s="1118"/>
      <c r="AN17" s="1118"/>
      <c r="AO17" s="1118"/>
      <c r="AP17" s="1118"/>
      <c r="AQ17" s="1118"/>
      <c r="AR17" s="1118"/>
      <c r="AS17" s="1118"/>
      <c r="AT17" s="1118"/>
      <c r="AU17" s="1118"/>
      <c r="AV17" s="1118"/>
      <c r="AW17" s="1118"/>
      <c r="AX17" s="1118"/>
      <c r="AY17" s="1118"/>
      <c r="AZ17" s="1118"/>
      <c r="BA17" s="1118"/>
      <c r="BB17" s="1119"/>
    </row>
    <row r="18" spans="1:54" ht="18.75" customHeight="1">
      <c r="A18" s="1120" t="s">
        <v>259</v>
      </c>
      <c r="B18" s="1121"/>
      <c r="C18" s="1122"/>
      <c r="D18" s="140" t="s">
        <v>5</v>
      </c>
      <c r="E18" s="233"/>
      <c r="F18" s="233"/>
      <c r="G18" s="237"/>
      <c r="H18" s="416"/>
      <c r="I18" s="417"/>
      <c r="J18" s="418"/>
      <c r="K18" s="417"/>
      <c r="L18" s="419"/>
      <c r="M18" s="420"/>
      <c r="N18" s="417"/>
      <c r="O18" s="417"/>
      <c r="P18" s="420"/>
      <c r="Q18" s="514"/>
      <c r="R18" s="514"/>
      <c r="S18" s="515"/>
      <c r="T18" s="514"/>
      <c r="U18" s="514"/>
      <c r="V18" s="515"/>
      <c r="W18" s="514"/>
      <c r="X18" s="514"/>
      <c r="Y18" s="515"/>
      <c r="Z18" s="630"/>
      <c r="AA18" s="631"/>
      <c r="AB18" s="632"/>
      <c r="AC18" s="633"/>
      <c r="AD18" s="634"/>
      <c r="AE18" s="635"/>
      <c r="AF18" s="631"/>
      <c r="AG18" s="633"/>
      <c r="AH18" s="634"/>
      <c r="AI18" s="634"/>
      <c r="AJ18" s="635"/>
      <c r="AK18" s="631"/>
      <c r="AL18" s="632"/>
      <c r="AM18" s="634"/>
      <c r="AN18" s="636"/>
      <c r="AO18" s="324"/>
      <c r="AP18" s="324"/>
      <c r="AQ18" s="325"/>
      <c r="AR18" s="325"/>
      <c r="AS18" s="325"/>
      <c r="AT18" s="324"/>
      <c r="AU18" s="324"/>
      <c r="AV18" s="325"/>
      <c r="AW18" s="325"/>
      <c r="AX18" s="325"/>
      <c r="AY18" s="324"/>
      <c r="AZ18" s="325"/>
      <c r="BA18" s="325"/>
      <c r="BB18" s="1099"/>
    </row>
    <row r="19" spans="1:54" ht="16.2">
      <c r="A19" s="1123"/>
      <c r="B19" s="1124"/>
      <c r="C19" s="1125"/>
      <c r="D19" s="141" t="s">
        <v>1</v>
      </c>
      <c r="E19" s="238"/>
      <c r="F19" s="238"/>
      <c r="G19" s="234"/>
      <c r="H19" s="412"/>
      <c r="I19" s="413"/>
      <c r="J19" s="414"/>
      <c r="K19" s="413"/>
      <c r="L19" s="421"/>
      <c r="M19" s="413"/>
      <c r="N19" s="413"/>
      <c r="O19" s="413"/>
      <c r="P19" s="413"/>
      <c r="Q19" s="512"/>
      <c r="R19" s="512"/>
      <c r="S19" s="512"/>
      <c r="T19" s="512"/>
      <c r="U19" s="512"/>
      <c r="V19" s="512"/>
      <c r="W19" s="512"/>
      <c r="X19" s="512"/>
      <c r="Y19" s="512"/>
      <c r="Z19" s="627"/>
      <c r="AA19" s="614"/>
      <c r="AB19" s="615"/>
      <c r="AC19" s="616"/>
      <c r="AD19" s="627"/>
      <c r="AE19" s="628"/>
      <c r="AF19" s="614"/>
      <c r="AG19" s="616"/>
      <c r="AH19" s="627"/>
      <c r="AI19" s="627"/>
      <c r="AJ19" s="628"/>
      <c r="AK19" s="614"/>
      <c r="AL19" s="615"/>
      <c r="AM19" s="627"/>
      <c r="AN19" s="629"/>
      <c r="AO19" s="327"/>
      <c r="AP19" s="327"/>
      <c r="AQ19" s="327"/>
      <c r="AR19" s="327"/>
      <c r="AS19" s="327"/>
      <c r="AT19" s="327"/>
      <c r="AU19" s="327"/>
      <c r="AV19" s="327"/>
      <c r="AW19" s="327"/>
      <c r="AX19" s="327"/>
      <c r="AY19" s="327"/>
      <c r="AZ19" s="327"/>
      <c r="BA19" s="327"/>
      <c r="BB19" s="1100"/>
    </row>
    <row r="20" spans="1:54" ht="31.2">
      <c r="A20" s="1123"/>
      <c r="B20" s="1124"/>
      <c r="C20" s="1125"/>
      <c r="D20" s="142" t="s">
        <v>362</v>
      </c>
      <c r="E20" s="236"/>
      <c r="F20" s="236"/>
      <c r="G20" s="235"/>
      <c r="H20" s="422"/>
      <c r="I20" s="423"/>
      <c r="J20" s="424"/>
      <c r="K20" s="423"/>
      <c r="L20" s="425"/>
      <c r="M20" s="426"/>
      <c r="N20" s="423"/>
      <c r="O20" s="423"/>
      <c r="P20" s="426"/>
      <c r="Q20" s="516"/>
      <c r="R20" s="516"/>
      <c r="S20" s="517"/>
      <c r="T20" s="516"/>
      <c r="U20" s="516"/>
      <c r="V20" s="517"/>
      <c r="W20" s="516"/>
      <c r="X20" s="516"/>
      <c r="Y20" s="517"/>
      <c r="Z20" s="637"/>
      <c r="AA20" s="617"/>
      <c r="AB20" s="618"/>
      <c r="AC20" s="619"/>
      <c r="AD20" s="638"/>
      <c r="AE20" s="639"/>
      <c r="AF20" s="617"/>
      <c r="AG20" s="619"/>
      <c r="AH20" s="638"/>
      <c r="AI20" s="638"/>
      <c r="AJ20" s="639"/>
      <c r="AK20" s="617"/>
      <c r="AL20" s="618"/>
      <c r="AM20" s="638"/>
      <c r="AN20" s="640"/>
      <c r="AO20" s="327"/>
      <c r="AP20" s="327"/>
      <c r="AQ20" s="328"/>
      <c r="AR20" s="328"/>
      <c r="AS20" s="328"/>
      <c r="AT20" s="327"/>
      <c r="AU20" s="327"/>
      <c r="AV20" s="328"/>
      <c r="AW20" s="328"/>
      <c r="AX20" s="328"/>
      <c r="AY20" s="327"/>
      <c r="AZ20" s="328"/>
      <c r="BA20" s="328"/>
      <c r="BB20" s="1100"/>
    </row>
    <row r="21" spans="1:54" ht="15.6">
      <c r="A21" s="1123"/>
      <c r="B21" s="1124"/>
      <c r="C21" s="1125"/>
      <c r="D21" s="139" t="s">
        <v>253</v>
      </c>
      <c r="E21" s="236"/>
      <c r="F21" s="236"/>
      <c r="G21" s="235"/>
      <c r="H21" s="407"/>
      <c r="I21" s="408"/>
      <c r="J21" s="409"/>
      <c r="K21" s="408"/>
      <c r="L21" s="427"/>
      <c r="M21" s="410"/>
      <c r="N21" s="408"/>
      <c r="O21" s="408"/>
      <c r="P21" s="410"/>
      <c r="Q21" s="509"/>
      <c r="R21" s="509"/>
      <c r="S21" s="510"/>
      <c r="T21" s="509"/>
      <c r="U21" s="509"/>
      <c r="V21" s="510"/>
      <c r="W21" s="509"/>
      <c r="X21" s="509"/>
      <c r="Y21" s="510"/>
      <c r="Z21" s="623"/>
      <c r="AA21" s="620"/>
      <c r="AB21" s="621"/>
      <c r="AC21" s="622"/>
      <c r="AD21" s="624"/>
      <c r="AE21" s="625"/>
      <c r="AF21" s="620"/>
      <c r="AG21" s="622"/>
      <c r="AH21" s="624"/>
      <c r="AI21" s="624"/>
      <c r="AJ21" s="625"/>
      <c r="AK21" s="620"/>
      <c r="AL21" s="621"/>
      <c r="AM21" s="624"/>
      <c r="AN21" s="626"/>
      <c r="AO21" s="327"/>
      <c r="AP21" s="327"/>
      <c r="AQ21" s="328"/>
      <c r="AR21" s="328"/>
      <c r="AS21" s="328"/>
      <c r="AT21" s="327"/>
      <c r="AU21" s="327"/>
      <c r="AV21" s="328"/>
      <c r="AW21" s="328"/>
      <c r="AX21" s="328"/>
      <c r="AY21" s="327"/>
      <c r="AZ21" s="328"/>
      <c r="BA21" s="328"/>
      <c r="BB21" s="1100"/>
    </row>
    <row r="22" spans="1:54" ht="84" customHeight="1">
      <c r="A22" s="1123"/>
      <c r="B22" s="1124"/>
      <c r="C22" s="1125"/>
      <c r="D22" s="139" t="s">
        <v>261</v>
      </c>
      <c r="E22" s="236"/>
      <c r="F22" s="236"/>
      <c r="G22" s="235"/>
      <c r="H22" s="407"/>
      <c r="I22" s="408"/>
      <c r="J22" s="409"/>
      <c r="K22" s="408"/>
      <c r="L22" s="427"/>
      <c r="M22" s="410"/>
      <c r="N22" s="408"/>
      <c r="O22" s="408"/>
      <c r="P22" s="410"/>
      <c r="Q22" s="509"/>
      <c r="R22" s="509"/>
      <c r="S22" s="510"/>
      <c r="T22" s="509"/>
      <c r="U22" s="509"/>
      <c r="V22" s="510"/>
      <c r="W22" s="509"/>
      <c r="X22" s="509"/>
      <c r="Y22" s="510"/>
      <c r="Z22" s="623"/>
      <c r="AA22" s="620"/>
      <c r="AB22" s="621"/>
      <c r="AC22" s="622"/>
      <c r="AD22" s="624"/>
      <c r="AE22" s="625"/>
      <c r="AF22" s="620"/>
      <c r="AG22" s="622"/>
      <c r="AH22" s="624"/>
      <c r="AI22" s="624"/>
      <c r="AJ22" s="625"/>
      <c r="AK22" s="620"/>
      <c r="AL22" s="621"/>
      <c r="AM22" s="624"/>
      <c r="AN22" s="626"/>
      <c r="AO22" s="327"/>
      <c r="AP22" s="327"/>
      <c r="AQ22" s="328"/>
      <c r="AR22" s="328"/>
      <c r="AS22" s="328"/>
      <c r="AT22" s="327"/>
      <c r="AU22" s="327"/>
      <c r="AV22" s="328"/>
      <c r="AW22" s="328"/>
      <c r="AX22" s="328"/>
      <c r="AY22" s="327"/>
      <c r="AZ22" s="328"/>
      <c r="BA22" s="328"/>
      <c r="BB22" s="1100"/>
    </row>
    <row r="23" spans="1:54" ht="15.6">
      <c r="A23" s="1123"/>
      <c r="B23" s="1124"/>
      <c r="C23" s="1125"/>
      <c r="D23" s="139" t="s">
        <v>254</v>
      </c>
      <c r="E23" s="236"/>
      <c r="F23" s="236"/>
      <c r="G23" s="235"/>
      <c r="H23" s="407"/>
      <c r="I23" s="408"/>
      <c r="J23" s="409"/>
      <c r="K23" s="408"/>
      <c r="L23" s="427"/>
      <c r="M23" s="410"/>
      <c r="N23" s="408"/>
      <c r="O23" s="408"/>
      <c r="P23" s="410"/>
      <c r="Q23" s="509"/>
      <c r="R23" s="509"/>
      <c r="S23" s="510"/>
      <c r="T23" s="509"/>
      <c r="U23" s="509"/>
      <c r="V23" s="510"/>
      <c r="W23" s="509"/>
      <c r="X23" s="509"/>
      <c r="Y23" s="510"/>
      <c r="Z23" s="623"/>
      <c r="AA23" s="620"/>
      <c r="AB23" s="621"/>
      <c r="AC23" s="622"/>
      <c r="AD23" s="624"/>
      <c r="AE23" s="625"/>
      <c r="AF23" s="620"/>
      <c r="AG23" s="622"/>
      <c r="AH23" s="624"/>
      <c r="AI23" s="624"/>
      <c r="AJ23" s="625"/>
      <c r="AK23" s="620"/>
      <c r="AL23" s="621"/>
      <c r="AM23" s="624"/>
      <c r="AN23" s="626"/>
      <c r="AO23" s="327"/>
      <c r="AP23" s="327"/>
      <c r="AQ23" s="328"/>
      <c r="AR23" s="328"/>
      <c r="AS23" s="328"/>
      <c r="AT23" s="327"/>
      <c r="AU23" s="327"/>
      <c r="AV23" s="328"/>
      <c r="AW23" s="328"/>
      <c r="AX23" s="328"/>
      <c r="AY23" s="327"/>
      <c r="AZ23" s="328"/>
      <c r="BA23" s="328"/>
      <c r="BB23" s="1100"/>
    </row>
    <row r="24" spans="1:54" ht="31.2">
      <c r="A24" s="1126"/>
      <c r="B24" s="1127"/>
      <c r="C24" s="1128"/>
      <c r="D24" s="141" t="s">
        <v>7</v>
      </c>
      <c r="E24" s="238"/>
      <c r="F24" s="238"/>
      <c r="G24" s="234"/>
      <c r="H24" s="412"/>
      <c r="I24" s="413"/>
      <c r="J24" s="414"/>
      <c r="K24" s="413"/>
      <c r="L24" s="421"/>
      <c r="M24" s="413"/>
      <c r="N24" s="413"/>
      <c r="O24" s="413"/>
      <c r="P24" s="413"/>
      <c r="Q24" s="512"/>
      <c r="R24" s="512"/>
      <c r="S24" s="512"/>
      <c r="T24" s="512"/>
      <c r="U24" s="512"/>
      <c r="V24" s="512"/>
      <c r="W24" s="512"/>
      <c r="X24" s="512"/>
      <c r="Y24" s="512"/>
      <c r="Z24" s="627"/>
      <c r="AA24" s="614"/>
      <c r="AB24" s="615"/>
      <c r="AC24" s="616"/>
      <c r="AD24" s="627"/>
      <c r="AE24" s="628"/>
      <c r="AF24" s="614"/>
      <c r="AG24" s="616"/>
      <c r="AH24" s="627"/>
      <c r="AI24" s="627"/>
      <c r="AJ24" s="628"/>
      <c r="AK24" s="614"/>
      <c r="AL24" s="615"/>
      <c r="AM24" s="627"/>
      <c r="AN24" s="629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1100"/>
    </row>
    <row r="25" spans="1:54" ht="17.25" customHeight="1">
      <c r="A25" s="1120" t="s">
        <v>260</v>
      </c>
      <c r="B25" s="1121"/>
      <c r="C25" s="1122"/>
      <c r="D25" s="140" t="s">
        <v>5</v>
      </c>
      <c r="E25" s="233"/>
      <c r="F25" s="233"/>
      <c r="G25" s="237"/>
      <c r="H25" s="416"/>
      <c r="I25" s="417"/>
      <c r="J25" s="418"/>
      <c r="K25" s="417"/>
      <c r="L25" s="419"/>
      <c r="M25" s="420"/>
      <c r="N25" s="417"/>
      <c r="O25" s="417"/>
      <c r="P25" s="420"/>
      <c r="Q25" s="514"/>
      <c r="R25" s="514"/>
      <c r="S25" s="515"/>
      <c r="T25" s="514"/>
      <c r="U25" s="514"/>
      <c r="V25" s="515"/>
      <c r="W25" s="514"/>
      <c r="X25" s="514"/>
      <c r="Y25" s="515"/>
      <c r="Z25" s="630"/>
      <c r="AA25" s="631"/>
      <c r="AB25" s="632"/>
      <c r="AC25" s="633"/>
      <c r="AD25" s="634"/>
      <c r="AE25" s="635"/>
      <c r="AF25" s="631"/>
      <c r="AG25" s="633"/>
      <c r="AH25" s="634"/>
      <c r="AI25" s="634"/>
      <c r="AJ25" s="635"/>
      <c r="AK25" s="631"/>
      <c r="AL25" s="632"/>
      <c r="AM25" s="634"/>
      <c r="AN25" s="636"/>
      <c r="AO25" s="324"/>
      <c r="AP25" s="324"/>
      <c r="AQ25" s="325"/>
      <c r="AR25" s="325"/>
      <c r="AS25" s="325"/>
      <c r="AT25" s="324"/>
      <c r="AU25" s="324"/>
      <c r="AV25" s="325"/>
      <c r="AW25" s="325"/>
      <c r="AX25" s="325"/>
      <c r="AY25" s="324"/>
      <c r="AZ25" s="325"/>
      <c r="BA25" s="325"/>
      <c r="BB25" s="1101"/>
    </row>
    <row r="26" spans="1:54" ht="16.2">
      <c r="A26" s="1123"/>
      <c r="B26" s="1124"/>
      <c r="C26" s="1125"/>
      <c r="D26" s="141" t="s">
        <v>1</v>
      </c>
      <c r="E26" s="239"/>
      <c r="F26" s="239"/>
      <c r="G26" s="234"/>
      <c r="H26" s="412"/>
      <c r="I26" s="413"/>
      <c r="J26" s="414"/>
      <c r="K26" s="413"/>
      <c r="L26" s="421"/>
      <c r="M26" s="413"/>
      <c r="N26" s="413"/>
      <c r="O26" s="413"/>
      <c r="P26" s="413"/>
      <c r="Q26" s="512"/>
      <c r="R26" s="512"/>
      <c r="S26" s="512"/>
      <c r="T26" s="512"/>
      <c r="U26" s="512"/>
      <c r="V26" s="512"/>
      <c r="W26" s="512"/>
      <c r="X26" s="512"/>
      <c r="Y26" s="512"/>
      <c r="Z26" s="627"/>
      <c r="AA26" s="614"/>
      <c r="AB26" s="615"/>
      <c r="AC26" s="616"/>
      <c r="AD26" s="627"/>
      <c r="AE26" s="628"/>
      <c r="AF26" s="614"/>
      <c r="AG26" s="616"/>
      <c r="AH26" s="627"/>
      <c r="AI26" s="627"/>
      <c r="AJ26" s="628"/>
      <c r="AK26" s="614"/>
      <c r="AL26" s="615"/>
      <c r="AM26" s="627"/>
      <c r="AN26" s="629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1101"/>
    </row>
    <row r="27" spans="1:54" ht="31.2">
      <c r="A27" s="1123"/>
      <c r="B27" s="1124"/>
      <c r="C27" s="1125"/>
      <c r="D27" s="142" t="s">
        <v>362</v>
      </c>
      <c r="E27" s="236"/>
      <c r="F27" s="236"/>
      <c r="G27" s="235"/>
      <c r="H27" s="422"/>
      <c r="I27" s="423"/>
      <c r="J27" s="424"/>
      <c r="K27" s="423"/>
      <c r="L27" s="425"/>
      <c r="M27" s="426"/>
      <c r="N27" s="423"/>
      <c r="O27" s="423"/>
      <c r="P27" s="426"/>
      <c r="Q27" s="516"/>
      <c r="R27" s="516"/>
      <c r="S27" s="517"/>
      <c r="T27" s="516"/>
      <c r="U27" s="516"/>
      <c r="V27" s="517"/>
      <c r="W27" s="516"/>
      <c r="X27" s="516"/>
      <c r="Y27" s="517"/>
      <c r="Z27" s="637"/>
      <c r="AA27" s="617"/>
      <c r="AB27" s="618"/>
      <c r="AC27" s="619"/>
      <c r="AD27" s="638"/>
      <c r="AE27" s="639"/>
      <c r="AF27" s="617"/>
      <c r="AG27" s="619"/>
      <c r="AH27" s="638"/>
      <c r="AI27" s="638"/>
      <c r="AJ27" s="639"/>
      <c r="AK27" s="617"/>
      <c r="AL27" s="618"/>
      <c r="AM27" s="638"/>
      <c r="AN27" s="640"/>
      <c r="AO27" s="327"/>
      <c r="AP27" s="327"/>
      <c r="AQ27" s="328"/>
      <c r="AR27" s="328"/>
      <c r="AS27" s="328"/>
      <c r="AT27" s="327"/>
      <c r="AU27" s="327"/>
      <c r="AV27" s="328"/>
      <c r="AW27" s="328"/>
      <c r="AX27" s="328"/>
      <c r="AY27" s="327"/>
      <c r="AZ27" s="328"/>
      <c r="BA27" s="328"/>
      <c r="BB27" s="1101"/>
    </row>
    <row r="28" spans="1:54" ht="15.6">
      <c r="A28" s="1123"/>
      <c r="B28" s="1124"/>
      <c r="C28" s="1125"/>
      <c r="D28" s="139" t="s">
        <v>253</v>
      </c>
      <c r="E28" s="236"/>
      <c r="F28" s="236"/>
      <c r="G28" s="235"/>
      <c r="H28" s="407"/>
      <c r="I28" s="408"/>
      <c r="J28" s="409"/>
      <c r="K28" s="408"/>
      <c r="L28" s="427"/>
      <c r="M28" s="410"/>
      <c r="N28" s="408"/>
      <c r="O28" s="408"/>
      <c r="P28" s="410"/>
      <c r="Q28" s="509"/>
      <c r="R28" s="509"/>
      <c r="S28" s="510"/>
      <c r="T28" s="509"/>
      <c r="U28" s="509"/>
      <c r="V28" s="510"/>
      <c r="W28" s="509"/>
      <c r="X28" s="509"/>
      <c r="Y28" s="510"/>
      <c r="Z28" s="623"/>
      <c r="AA28" s="620"/>
      <c r="AB28" s="621"/>
      <c r="AC28" s="622"/>
      <c r="AD28" s="624"/>
      <c r="AE28" s="625"/>
      <c r="AF28" s="620"/>
      <c r="AG28" s="622"/>
      <c r="AH28" s="624"/>
      <c r="AI28" s="624"/>
      <c r="AJ28" s="625"/>
      <c r="AK28" s="620"/>
      <c r="AL28" s="621"/>
      <c r="AM28" s="624"/>
      <c r="AN28" s="626"/>
      <c r="AO28" s="327"/>
      <c r="AP28" s="327"/>
      <c r="AQ28" s="328"/>
      <c r="AR28" s="328"/>
      <c r="AS28" s="328"/>
      <c r="AT28" s="327"/>
      <c r="AU28" s="327"/>
      <c r="AV28" s="328"/>
      <c r="AW28" s="328"/>
      <c r="AX28" s="328"/>
      <c r="AY28" s="327"/>
      <c r="AZ28" s="328"/>
      <c r="BA28" s="328"/>
      <c r="BB28" s="1101"/>
    </row>
    <row r="29" spans="1:54" ht="84" customHeight="1">
      <c r="A29" s="1123"/>
      <c r="B29" s="1124"/>
      <c r="C29" s="1125"/>
      <c r="D29" s="139" t="s">
        <v>261</v>
      </c>
      <c r="E29" s="236"/>
      <c r="F29" s="236"/>
      <c r="G29" s="235"/>
      <c r="H29" s="407"/>
      <c r="I29" s="408"/>
      <c r="J29" s="409"/>
      <c r="K29" s="408"/>
      <c r="L29" s="427"/>
      <c r="M29" s="410"/>
      <c r="N29" s="408"/>
      <c r="O29" s="408"/>
      <c r="P29" s="410"/>
      <c r="Q29" s="509"/>
      <c r="R29" s="509"/>
      <c r="S29" s="510"/>
      <c r="T29" s="509"/>
      <c r="U29" s="509"/>
      <c r="V29" s="510"/>
      <c r="W29" s="509"/>
      <c r="X29" s="509"/>
      <c r="Y29" s="510"/>
      <c r="Z29" s="623"/>
      <c r="AA29" s="620"/>
      <c r="AB29" s="621"/>
      <c r="AC29" s="622"/>
      <c r="AD29" s="624"/>
      <c r="AE29" s="625"/>
      <c r="AF29" s="620"/>
      <c r="AG29" s="622"/>
      <c r="AH29" s="624"/>
      <c r="AI29" s="624"/>
      <c r="AJ29" s="625"/>
      <c r="AK29" s="620"/>
      <c r="AL29" s="621"/>
      <c r="AM29" s="624"/>
      <c r="AN29" s="626"/>
      <c r="AO29" s="327"/>
      <c r="AP29" s="327"/>
      <c r="AQ29" s="328"/>
      <c r="AR29" s="328"/>
      <c r="AS29" s="328"/>
      <c r="AT29" s="327"/>
      <c r="AU29" s="327"/>
      <c r="AV29" s="328"/>
      <c r="AW29" s="328"/>
      <c r="AX29" s="328"/>
      <c r="AY29" s="327"/>
      <c r="AZ29" s="328"/>
      <c r="BA29" s="328"/>
      <c r="BB29" s="1101"/>
    </row>
    <row r="30" spans="1:54" ht="15.6">
      <c r="A30" s="1123"/>
      <c r="B30" s="1124"/>
      <c r="C30" s="1125"/>
      <c r="D30" s="139" t="s">
        <v>254</v>
      </c>
      <c r="E30" s="236"/>
      <c r="F30" s="236"/>
      <c r="G30" s="235"/>
      <c r="H30" s="407"/>
      <c r="I30" s="408"/>
      <c r="J30" s="409"/>
      <c r="K30" s="408"/>
      <c r="L30" s="427"/>
      <c r="M30" s="410"/>
      <c r="N30" s="408"/>
      <c r="O30" s="408"/>
      <c r="P30" s="410"/>
      <c r="Q30" s="509"/>
      <c r="R30" s="509"/>
      <c r="S30" s="510"/>
      <c r="T30" s="509"/>
      <c r="U30" s="509"/>
      <c r="V30" s="510"/>
      <c r="W30" s="509"/>
      <c r="X30" s="509"/>
      <c r="Y30" s="510"/>
      <c r="Z30" s="623"/>
      <c r="AA30" s="620"/>
      <c r="AB30" s="621"/>
      <c r="AC30" s="622"/>
      <c r="AD30" s="624"/>
      <c r="AE30" s="625"/>
      <c r="AF30" s="620"/>
      <c r="AG30" s="622"/>
      <c r="AH30" s="624"/>
      <c r="AI30" s="624"/>
      <c r="AJ30" s="625"/>
      <c r="AK30" s="620"/>
      <c r="AL30" s="621"/>
      <c r="AM30" s="624"/>
      <c r="AN30" s="626"/>
      <c r="AO30" s="327"/>
      <c r="AP30" s="327"/>
      <c r="AQ30" s="328"/>
      <c r="AR30" s="328"/>
      <c r="AS30" s="328"/>
      <c r="AT30" s="327"/>
      <c r="AU30" s="327"/>
      <c r="AV30" s="328"/>
      <c r="AW30" s="328"/>
      <c r="AX30" s="328"/>
      <c r="AY30" s="327"/>
      <c r="AZ30" s="328"/>
      <c r="BA30" s="328"/>
      <c r="BB30" s="1101"/>
    </row>
    <row r="31" spans="1:54" ht="31.2">
      <c r="A31" s="1126"/>
      <c r="B31" s="1127"/>
      <c r="C31" s="1128"/>
      <c r="D31" s="141" t="s">
        <v>7</v>
      </c>
      <c r="E31" s="233"/>
      <c r="F31" s="233"/>
      <c r="G31" s="234"/>
      <c r="H31" s="412"/>
      <c r="I31" s="413"/>
      <c r="J31" s="428"/>
      <c r="K31" s="413"/>
      <c r="L31" s="421"/>
      <c r="M31" s="429"/>
      <c r="N31" s="413"/>
      <c r="O31" s="413"/>
      <c r="P31" s="429"/>
      <c r="Q31" s="512"/>
      <c r="R31" s="512"/>
      <c r="S31" s="518"/>
      <c r="T31" s="512"/>
      <c r="U31" s="512"/>
      <c r="V31" s="518"/>
      <c r="W31" s="512"/>
      <c r="X31" s="512"/>
      <c r="Y31" s="518"/>
      <c r="Z31" s="627"/>
      <c r="AA31" s="614"/>
      <c r="AB31" s="641"/>
      <c r="AC31" s="642"/>
      <c r="AD31" s="643"/>
      <c r="AE31" s="628"/>
      <c r="AF31" s="614"/>
      <c r="AG31" s="642"/>
      <c r="AH31" s="643"/>
      <c r="AI31" s="643"/>
      <c r="AJ31" s="628"/>
      <c r="AK31" s="614"/>
      <c r="AL31" s="641"/>
      <c r="AM31" s="643"/>
      <c r="AN31" s="644"/>
      <c r="AO31" s="327"/>
      <c r="AP31" s="327"/>
      <c r="AQ31" s="328"/>
      <c r="AR31" s="328"/>
      <c r="AS31" s="328"/>
      <c r="AT31" s="327"/>
      <c r="AU31" s="327"/>
      <c r="AV31" s="328"/>
      <c r="AW31" s="328"/>
      <c r="AX31" s="328"/>
      <c r="AY31" s="327"/>
      <c r="AZ31" s="328"/>
      <c r="BA31" s="328"/>
      <c r="BB31" s="1102"/>
    </row>
    <row r="32" spans="1:54" s="120" customFormat="1" ht="20.25" customHeight="1">
      <c r="A32" s="1149" t="s">
        <v>264</v>
      </c>
      <c r="B32" s="1150"/>
      <c r="C32" s="1150"/>
      <c r="D32" s="1150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151"/>
      <c r="AL32" s="1151"/>
      <c r="AM32" s="1151"/>
      <c r="AN32" s="1151"/>
      <c r="AO32" s="1151"/>
      <c r="AP32" s="1151"/>
      <c r="AQ32" s="1151"/>
      <c r="AR32" s="1151"/>
      <c r="AS32" s="1151"/>
      <c r="AT32" s="1151"/>
      <c r="AU32" s="1151"/>
      <c r="AV32" s="1151"/>
      <c r="AW32" s="1151"/>
      <c r="AX32" s="1151"/>
      <c r="AY32" s="1151"/>
      <c r="AZ32" s="1151"/>
      <c r="BA32" s="1151"/>
      <c r="BB32" s="1152"/>
    </row>
    <row r="33" spans="1:54" s="120" customFormat="1" ht="33.75" customHeight="1">
      <c r="A33" s="1153" t="s">
        <v>315</v>
      </c>
      <c r="B33" s="1153"/>
      <c r="C33" s="1153"/>
      <c r="D33" s="1153"/>
      <c r="E33" s="1153"/>
      <c r="F33" s="1153"/>
      <c r="G33" s="1153"/>
      <c r="H33" s="1153"/>
      <c r="I33" s="1153"/>
      <c r="J33" s="1153"/>
      <c r="K33" s="1153"/>
      <c r="L33" s="1153"/>
      <c r="M33" s="1153"/>
      <c r="N33" s="1153"/>
      <c r="O33" s="1153"/>
      <c r="P33" s="1153"/>
      <c r="Q33" s="1153"/>
      <c r="R33" s="1153"/>
      <c r="S33" s="1153"/>
      <c r="T33" s="1153"/>
      <c r="U33" s="1153"/>
      <c r="V33" s="1153"/>
      <c r="W33" s="1153"/>
      <c r="X33" s="1153"/>
      <c r="Y33" s="1153"/>
      <c r="Z33" s="1153"/>
      <c r="AA33" s="1153"/>
      <c r="AB33" s="1153"/>
      <c r="AC33" s="1153"/>
      <c r="AD33" s="1153"/>
      <c r="AE33" s="1153"/>
      <c r="AF33" s="1153"/>
      <c r="AG33" s="1153"/>
      <c r="AH33" s="1153"/>
      <c r="AI33" s="1153"/>
      <c r="AJ33" s="1153"/>
      <c r="AK33" s="1153"/>
      <c r="AL33" s="1153"/>
      <c r="AM33" s="1153"/>
      <c r="AN33" s="1153"/>
      <c r="AO33" s="1153"/>
      <c r="AP33" s="1153"/>
      <c r="AQ33" s="1153"/>
      <c r="AR33" s="1153"/>
      <c r="AS33" s="1153"/>
      <c r="AT33" s="1153"/>
      <c r="AU33" s="1153"/>
      <c r="AV33" s="1153"/>
      <c r="AW33" s="1153"/>
      <c r="AX33" s="1153"/>
      <c r="AY33" s="1153"/>
      <c r="AZ33" s="1153"/>
      <c r="BA33" s="1153"/>
      <c r="BB33" s="1153"/>
    </row>
    <row r="34" spans="1:54" s="120" customFormat="1" ht="20.25" customHeight="1">
      <c r="A34" s="1154" t="s">
        <v>316</v>
      </c>
      <c r="B34" s="1155"/>
      <c r="C34" s="1155"/>
      <c r="D34" s="1155"/>
      <c r="E34" s="1155"/>
      <c r="F34" s="1155"/>
      <c r="G34" s="1155"/>
      <c r="H34" s="1155"/>
      <c r="I34" s="1155"/>
      <c r="J34" s="1155"/>
      <c r="K34" s="1156"/>
      <c r="L34" s="430"/>
      <c r="M34" s="430"/>
      <c r="N34" s="430"/>
      <c r="O34" s="430"/>
      <c r="P34" s="430"/>
      <c r="Q34" s="519"/>
      <c r="R34" s="519"/>
      <c r="S34" s="519"/>
      <c r="T34" s="519"/>
      <c r="U34" s="519"/>
      <c r="V34" s="519"/>
      <c r="W34" s="519"/>
      <c r="X34" s="519"/>
      <c r="Y34" s="519"/>
      <c r="Z34" s="645"/>
      <c r="AA34" s="645"/>
      <c r="AB34" s="645"/>
      <c r="AC34" s="645"/>
      <c r="AD34" s="645"/>
      <c r="AE34" s="645"/>
      <c r="AF34" s="645"/>
      <c r="AG34" s="645"/>
      <c r="AH34" s="645"/>
      <c r="AI34" s="645"/>
      <c r="AJ34" s="645"/>
      <c r="AK34" s="645"/>
      <c r="AL34" s="645"/>
      <c r="AM34" s="645"/>
      <c r="AN34" s="645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05"/>
    </row>
    <row r="35" spans="1:54" s="120" customFormat="1" ht="15.6">
      <c r="A35" s="1146" t="s">
        <v>265</v>
      </c>
      <c r="B35" s="1147"/>
      <c r="C35" s="1147"/>
      <c r="D35" s="1147"/>
      <c r="E35" s="1147"/>
      <c r="F35" s="1147"/>
      <c r="G35" s="1147"/>
      <c r="H35" s="1147"/>
      <c r="I35" s="1147"/>
      <c r="J35" s="1147"/>
      <c r="K35" s="1147"/>
      <c r="L35" s="1147"/>
      <c r="M35" s="1147"/>
      <c r="N35" s="1147"/>
      <c r="O35" s="1147"/>
      <c r="P35" s="1147"/>
      <c r="Q35" s="1147"/>
      <c r="R35" s="1147"/>
      <c r="S35" s="1147"/>
      <c r="T35" s="1147"/>
      <c r="U35" s="1147"/>
      <c r="V35" s="1147"/>
      <c r="W35" s="1147"/>
      <c r="X35" s="1147"/>
      <c r="Y35" s="1147"/>
      <c r="Z35" s="1147"/>
      <c r="AA35" s="1147"/>
      <c r="AB35" s="1147"/>
      <c r="AC35" s="1147"/>
      <c r="AD35" s="1147"/>
      <c r="AE35" s="1147"/>
      <c r="AF35" s="1147"/>
      <c r="AG35" s="1147"/>
      <c r="AH35" s="1147"/>
      <c r="AI35" s="1147"/>
      <c r="AJ35" s="1147"/>
      <c r="AK35" s="1147"/>
      <c r="AL35" s="1147"/>
      <c r="AM35" s="1147"/>
      <c r="AN35" s="1147"/>
      <c r="AO35" s="1147"/>
      <c r="AP35" s="1147"/>
      <c r="AQ35" s="1147"/>
      <c r="AR35" s="1147"/>
      <c r="AS35" s="1147"/>
      <c r="AT35" s="1147"/>
      <c r="AU35" s="1147"/>
      <c r="AV35" s="1147"/>
      <c r="AW35" s="1147"/>
      <c r="AX35" s="1147"/>
      <c r="AY35" s="1147"/>
      <c r="AZ35" s="1147"/>
      <c r="BA35" s="1147"/>
      <c r="BB35" s="1148"/>
    </row>
    <row r="36" spans="1:54" ht="153.75" customHeight="1">
      <c r="A36" s="307"/>
      <c r="B36" s="888" t="s">
        <v>317</v>
      </c>
      <c r="C36" s="307"/>
      <c r="D36" s="140"/>
      <c r="E36" s="233"/>
      <c r="F36" s="233"/>
      <c r="G36" s="237"/>
      <c r="H36" s="416"/>
      <c r="I36" s="417"/>
      <c r="J36" s="418"/>
      <c r="K36" s="417"/>
      <c r="L36" s="419"/>
      <c r="M36" s="420"/>
      <c r="N36" s="417"/>
      <c r="O36" s="417"/>
      <c r="P36" s="420"/>
      <c r="Q36" s="514"/>
      <c r="R36" s="514"/>
      <c r="S36" s="515"/>
      <c r="T36" s="514"/>
      <c r="U36" s="514"/>
      <c r="V36" s="515"/>
      <c r="W36" s="514"/>
      <c r="X36" s="514"/>
      <c r="Y36" s="515"/>
      <c r="Z36" s="630"/>
      <c r="AA36" s="631"/>
      <c r="AB36" s="632"/>
      <c r="AC36" s="633"/>
      <c r="AD36" s="634"/>
      <c r="AE36" s="635"/>
      <c r="AF36" s="631"/>
      <c r="AG36" s="633"/>
      <c r="AH36" s="634"/>
      <c r="AI36" s="634"/>
      <c r="AJ36" s="635"/>
      <c r="AK36" s="631"/>
      <c r="AL36" s="632"/>
      <c r="AM36" s="634"/>
      <c r="AN36" s="636"/>
      <c r="AO36" s="324"/>
      <c r="AP36" s="324"/>
      <c r="AQ36" s="325"/>
      <c r="AR36" s="325"/>
      <c r="AS36" s="325"/>
      <c r="AT36" s="324"/>
      <c r="AU36" s="324"/>
      <c r="AV36" s="325"/>
      <c r="AW36" s="325"/>
      <c r="AX36" s="325"/>
      <c r="AY36" s="324"/>
      <c r="AZ36" s="325"/>
      <c r="BA36" s="325"/>
      <c r="BB36" s="306"/>
    </row>
    <row r="37" spans="1:54" ht="18.75" customHeight="1">
      <c r="A37" s="174" t="s">
        <v>227</v>
      </c>
      <c r="B37" s="1078" t="s">
        <v>283</v>
      </c>
      <c r="C37" s="1078" t="s">
        <v>284</v>
      </c>
      <c r="D37" s="143" t="s">
        <v>5</v>
      </c>
      <c r="E37" s="269">
        <f>SUM(H37,K37,N37,Q37,T37,W37,Z37,AE37,AJ37,AO37,AT37,AY37)</f>
        <v>3</v>
      </c>
      <c r="F37" s="269">
        <f>SUM(I37,L37,O37,R37,U37,X37,AA37,AF37,AK37,AP37,AU37,AZ37)</f>
        <v>3</v>
      </c>
      <c r="G37" s="290">
        <f>SUM(F37/E37*100)</f>
        <v>100</v>
      </c>
      <c r="H37" s="417">
        <v>3</v>
      </c>
      <c r="I37" s="417">
        <v>3</v>
      </c>
      <c r="J37" s="404">
        <f>SUM(I37/H37*100%)</f>
        <v>1</v>
      </c>
      <c r="K37" s="417"/>
      <c r="L37" s="417"/>
      <c r="M37" s="420"/>
      <c r="N37" s="417"/>
      <c r="O37" s="417"/>
      <c r="P37" s="431"/>
      <c r="Q37" s="514"/>
      <c r="R37" s="514"/>
      <c r="S37" s="515"/>
      <c r="T37" s="514"/>
      <c r="U37" s="514"/>
      <c r="V37" s="515"/>
      <c r="W37" s="514"/>
      <c r="X37" s="514"/>
      <c r="Y37" s="515"/>
      <c r="Z37" s="630"/>
      <c r="AA37" s="646"/>
      <c r="AB37" s="647"/>
      <c r="AC37" s="634"/>
      <c r="AD37" s="648"/>
      <c r="AE37" s="630"/>
      <c r="AF37" s="646"/>
      <c r="AG37" s="647"/>
      <c r="AH37" s="649"/>
      <c r="AI37" s="648"/>
      <c r="AJ37" s="630"/>
      <c r="AK37" s="646"/>
      <c r="AL37" s="647"/>
      <c r="AM37" s="649"/>
      <c r="AN37" s="648"/>
      <c r="AO37" s="324"/>
      <c r="AP37" s="324"/>
      <c r="AQ37" s="325"/>
      <c r="AR37" s="325"/>
      <c r="AS37" s="325"/>
      <c r="AT37" s="324"/>
      <c r="AU37" s="324"/>
      <c r="AV37" s="325"/>
      <c r="AW37" s="325"/>
      <c r="AX37" s="325"/>
      <c r="AY37" s="324"/>
      <c r="AZ37" s="324"/>
      <c r="BA37" s="325"/>
      <c r="BB37" s="183"/>
    </row>
    <row r="38" spans="1:54" ht="15.6">
      <c r="A38" s="175"/>
      <c r="B38" s="1079"/>
      <c r="C38" s="1079"/>
      <c r="D38" s="144" t="s">
        <v>1</v>
      </c>
      <c r="E38" s="269"/>
      <c r="F38" s="269"/>
      <c r="G38" s="290"/>
      <c r="H38" s="413"/>
      <c r="I38" s="413"/>
      <c r="J38" s="404"/>
      <c r="K38" s="413"/>
      <c r="L38" s="413"/>
      <c r="M38" s="429"/>
      <c r="N38" s="413"/>
      <c r="O38" s="413"/>
      <c r="P38" s="432"/>
      <c r="Q38" s="512"/>
      <c r="R38" s="512"/>
      <c r="S38" s="518"/>
      <c r="T38" s="512"/>
      <c r="U38" s="512"/>
      <c r="V38" s="518"/>
      <c r="W38" s="512"/>
      <c r="X38" s="512"/>
      <c r="Y38" s="518"/>
      <c r="Z38" s="627"/>
      <c r="AA38" s="614"/>
      <c r="AB38" s="642"/>
      <c r="AC38" s="643"/>
      <c r="AD38" s="650"/>
      <c r="AE38" s="627"/>
      <c r="AF38" s="614"/>
      <c r="AG38" s="642"/>
      <c r="AH38" s="651"/>
      <c r="AI38" s="650"/>
      <c r="AJ38" s="627"/>
      <c r="AK38" s="614"/>
      <c r="AL38" s="642"/>
      <c r="AM38" s="651"/>
      <c r="AN38" s="650"/>
      <c r="AO38" s="327"/>
      <c r="AP38" s="327"/>
      <c r="AQ38" s="328"/>
      <c r="AR38" s="327"/>
      <c r="AS38" s="327"/>
      <c r="AT38" s="327"/>
      <c r="AU38" s="327"/>
      <c r="AV38" s="328"/>
      <c r="AW38" s="328"/>
      <c r="AX38" s="328"/>
      <c r="AY38" s="327"/>
      <c r="AZ38" s="327"/>
      <c r="BA38" s="328"/>
      <c r="BB38" s="184"/>
    </row>
    <row r="39" spans="1:54" ht="31.2">
      <c r="A39" s="175"/>
      <c r="B39" s="1079"/>
      <c r="C39" s="1079"/>
      <c r="D39" s="145" t="s">
        <v>362</v>
      </c>
      <c r="E39" s="269"/>
      <c r="F39" s="269"/>
      <c r="G39" s="290"/>
      <c r="H39" s="423"/>
      <c r="I39" s="423"/>
      <c r="J39" s="404"/>
      <c r="K39" s="423"/>
      <c r="L39" s="423"/>
      <c r="M39" s="426"/>
      <c r="N39" s="423"/>
      <c r="O39" s="423"/>
      <c r="P39" s="433"/>
      <c r="Q39" s="516"/>
      <c r="R39" s="516"/>
      <c r="S39" s="517"/>
      <c r="T39" s="516"/>
      <c r="U39" s="516"/>
      <c r="V39" s="517"/>
      <c r="W39" s="516"/>
      <c r="X39" s="516"/>
      <c r="Y39" s="517"/>
      <c r="Z39" s="637"/>
      <c r="AA39" s="617"/>
      <c r="AB39" s="619"/>
      <c r="AC39" s="638"/>
      <c r="AD39" s="652"/>
      <c r="AE39" s="637"/>
      <c r="AF39" s="617"/>
      <c r="AG39" s="619"/>
      <c r="AH39" s="653"/>
      <c r="AI39" s="652"/>
      <c r="AJ39" s="637"/>
      <c r="AK39" s="617"/>
      <c r="AL39" s="619"/>
      <c r="AM39" s="653"/>
      <c r="AN39" s="652"/>
      <c r="AO39" s="327"/>
      <c r="AP39" s="327"/>
      <c r="AQ39" s="328"/>
      <c r="AR39" s="328"/>
      <c r="AS39" s="328"/>
      <c r="AT39" s="327"/>
      <c r="AU39" s="327"/>
      <c r="AV39" s="328"/>
      <c r="AW39" s="328"/>
      <c r="AX39" s="328"/>
      <c r="AY39" s="327"/>
      <c r="AZ39" s="327"/>
      <c r="BA39" s="328"/>
      <c r="BB39" s="184"/>
    </row>
    <row r="40" spans="1:54" ht="21.75" customHeight="1">
      <c r="A40" s="175"/>
      <c r="B40" s="1079"/>
      <c r="C40" s="1079"/>
      <c r="D40" s="139" t="s">
        <v>253</v>
      </c>
      <c r="E40" s="269">
        <f>SUM(H40,K40,N40,Q40,T40,W40,Z40,AE40,AJ40,AO40,AT40,AY40)</f>
        <v>3</v>
      </c>
      <c r="F40" s="269">
        <f>SUM(I40,L40,O40,R40,U40,X40,AA40,AF40,AK40,AP40,AU40,AZ40)</f>
        <v>3</v>
      </c>
      <c r="G40" s="290">
        <f>SUM(F40/E40*100)</f>
        <v>100</v>
      </c>
      <c r="H40" s="423">
        <v>3</v>
      </c>
      <c r="I40" s="423">
        <v>3</v>
      </c>
      <c r="J40" s="404">
        <f>SUM(I40/H40*100%)</f>
        <v>1</v>
      </c>
      <c r="K40" s="423"/>
      <c r="L40" s="423"/>
      <c r="M40" s="426"/>
      <c r="N40" s="423"/>
      <c r="O40" s="423"/>
      <c r="P40" s="433"/>
      <c r="Q40" s="516"/>
      <c r="R40" s="516"/>
      <c r="S40" s="517"/>
      <c r="T40" s="516"/>
      <c r="U40" s="516"/>
      <c r="V40" s="517"/>
      <c r="W40" s="516"/>
      <c r="X40" s="516"/>
      <c r="Y40" s="517"/>
      <c r="Z40" s="637"/>
      <c r="AA40" s="617"/>
      <c r="AB40" s="619"/>
      <c r="AC40" s="638"/>
      <c r="AD40" s="652"/>
      <c r="AE40" s="637"/>
      <c r="AF40" s="617"/>
      <c r="AG40" s="619"/>
      <c r="AH40" s="653"/>
      <c r="AI40" s="652"/>
      <c r="AJ40" s="637"/>
      <c r="AK40" s="617"/>
      <c r="AL40" s="619"/>
      <c r="AM40" s="653"/>
      <c r="AN40" s="652"/>
      <c r="AO40" s="327"/>
      <c r="AP40" s="327"/>
      <c r="AQ40" s="328"/>
      <c r="AR40" s="328"/>
      <c r="AS40" s="328"/>
      <c r="AT40" s="327"/>
      <c r="AU40" s="327"/>
      <c r="AV40" s="328"/>
      <c r="AW40" s="328"/>
      <c r="AX40" s="328"/>
      <c r="AY40" s="327"/>
      <c r="AZ40" s="327"/>
      <c r="BA40" s="328"/>
      <c r="BB40" s="184"/>
    </row>
    <row r="41" spans="1:54" ht="87.75" customHeight="1">
      <c r="A41" s="175"/>
      <c r="B41" s="1079"/>
      <c r="C41" s="1079"/>
      <c r="D41" s="139" t="s">
        <v>261</v>
      </c>
      <c r="E41" s="269">
        <f>SUM(H41,K41,N41,Q41,T41,W41,Z41,AE41,AJ41,AO41,AT41,AY41)</f>
        <v>0</v>
      </c>
      <c r="F41" s="269">
        <f>SUM(I41,L41,O41,R41,U41,X41,AA41,AF41,AK41,AP41,AU41,AZ41)</f>
        <v>0</v>
      </c>
      <c r="G41" s="290" t="e">
        <f>SUM(F41/E41*100)</f>
        <v>#DIV/0!</v>
      </c>
      <c r="H41" s="408"/>
      <c r="I41" s="408"/>
      <c r="J41" s="404" t="e">
        <f>SUM(I41/H41*100%)</f>
        <v>#DIV/0!</v>
      </c>
      <c r="K41" s="408"/>
      <c r="L41" s="408"/>
      <c r="M41" s="410"/>
      <c r="N41" s="408"/>
      <c r="O41" s="408"/>
      <c r="P41" s="434"/>
      <c r="Q41" s="509"/>
      <c r="R41" s="509"/>
      <c r="S41" s="510"/>
      <c r="T41" s="509"/>
      <c r="U41" s="509"/>
      <c r="V41" s="510"/>
      <c r="W41" s="509"/>
      <c r="X41" s="509"/>
      <c r="Y41" s="510"/>
      <c r="Z41" s="623"/>
      <c r="AA41" s="620"/>
      <c r="AB41" s="622"/>
      <c r="AC41" s="624"/>
      <c r="AD41" s="654"/>
      <c r="AE41" s="623"/>
      <c r="AF41" s="620"/>
      <c r="AG41" s="622"/>
      <c r="AH41" s="655"/>
      <c r="AI41" s="654"/>
      <c r="AJ41" s="623"/>
      <c r="AK41" s="620"/>
      <c r="AL41" s="622"/>
      <c r="AM41" s="655"/>
      <c r="AN41" s="654"/>
      <c r="AO41" s="327"/>
      <c r="AP41" s="327"/>
      <c r="AQ41" s="328"/>
      <c r="AR41" s="328"/>
      <c r="AS41" s="328"/>
      <c r="AT41" s="327"/>
      <c r="AU41" s="327"/>
      <c r="AV41" s="328"/>
      <c r="AW41" s="328"/>
      <c r="AX41" s="328"/>
      <c r="AY41" s="327"/>
      <c r="AZ41" s="327"/>
      <c r="BA41" s="328"/>
      <c r="BB41" s="184"/>
    </row>
    <row r="42" spans="1:54" ht="21.75" customHeight="1">
      <c r="A42" s="175"/>
      <c r="B42" s="1079"/>
      <c r="C42" s="1079"/>
      <c r="D42" s="139" t="s">
        <v>254</v>
      </c>
      <c r="E42" s="236"/>
      <c r="F42" s="236"/>
      <c r="G42" s="235"/>
      <c r="H42" s="408"/>
      <c r="I42" s="408"/>
      <c r="J42" s="409"/>
      <c r="K42" s="408"/>
      <c r="L42" s="408"/>
      <c r="M42" s="410"/>
      <c r="N42" s="408"/>
      <c r="O42" s="408"/>
      <c r="P42" s="434"/>
      <c r="Q42" s="509"/>
      <c r="R42" s="509"/>
      <c r="S42" s="510"/>
      <c r="T42" s="509"/>
      <c r="U42" s="509"/>
      <c r="V42" s="510"/>
      <c r="W42" s="509"/>
      <c r="X42" s="509"/>
      <c r="Y42" s="510"/>
      <c r="Z42" s="623"/>
      <c r="AA42" s="620"/>
      <c r="AB42" s="622"/>
      <c r="AC42" s="624"/>
      <c r="AD42" s="654"/>
      <c r="AE42" s="623"/>
      <c r="AF42" s="620"/>
      <c r="AG42" s="622"/>
      <c r="AH42" s="655"/>
      <c r="AI42" s="654"/>
      <c r="AJ42" s="623"/>
      <c r="AK42" s="620"/>
      <c r="AL42" s="622"/>
      <c r="AM42" s="655"/>
      <c r="AN42" s="654"/>
      <c r="AO42" s="327"/>
      <c r="AP42" s="327"/>
      <c r="AQ42" s="328"/>
      <c r="AR42" s="328"/>
      <c r="AS42" s="328"/>
      <c r="AT42" s="327"/>
      <c r="AU42" s="327"/>
      <c r="AV42" s="328"/>
      <c r="AW42" s="328"/>
      <c r="AX42" s="328"/>
      <c r="AY42" s="327"/>
      <c r="AZ42" s="327"/>
      <c r="BA42" s="328"/>
      <c r="BB42" s="184"/>
    </row>
    <row r="43" spans="1:54" ht="33.75" customHeight="1">
      <c r="A43" s="176"/>
      <c r="B43" s="1080"/>
      <c r="C43" s="1080"/>
      <c r="D43" s="141" t="s">
        <v>7</v>
      </c>
      <c r="E43" s="233"/>
      <c r="F43" s="233"/>
      <c r="G43" s="234"/>
      <c r="H43" s="413"/>
      <c r="I43" s="413"/>
      <c r="J43" s="428"/>
      <c r="K43" s="413"/>
      <c r="L43" s="413"/>
      <c r="M43" s="429"/>
      <c r="N43" s="413"/>
      <c r="O43" s="413"/>
      <c r="P43" s="432"/>
      <c r="Q43" s="512"/>
      <c r="R43" s="512"/>
      <c r="S43" s="518"/>
      <c r="T43" s="512"/>
      <c r="U43" s="512"/>
      <c r="V43" s="518"/>
      <c r="W43" s="512"/>
      <c r="X43" s="512"/>
      <c r="Y43" s="518"/>
      <c r="Z43" s="627"/>
      <c r="AA43" s="614"/>
      <c r="AB43" s="642"/>
      <c r="AC43" s="643"/>
      <c r="AD43" s="650"/>
      <c r="AE43" s="627"/>
      <c r="AF43" s="614"/>
      <c r="AG43" s="642"/>
      <c r="AH43" s="651"/>
      <c r="AI43" s="650"/>
      <c r="AJ43" s="627"/>
      <c r="AK43" s="614"/>
      <c r="AL43" s="642"/>
      <c r="AM43" s="651"/>
      <c r="AN43" s="650"/>
      <c r="AO43" s="327"/>
      <c r="AP43" s="327"/>
      <c r="AQ43" s="328"/>
      <c r="AR43" s="328"/>
      <c r="AS43" s="328"/>
      <c r="AT43" s="327"/>
      <c r="AU43" s="327"/>
      <c r="AV43" s="328"/>
      <c r="AW43" s="328"/>
      <c r="AX43" s="328"/>
      <c r="AY43" s="327"/>
      <c r="AZ43" s="327"/>
      <c r="BA43" s="328"/>
      <c r="BB43" s="185"/>
    </row>
    <row r="44" spans="1:54" ht="15.6">
      <c r="A44" s="175" t="s">
        <v>363</v>
      </c>
      <c r="B44" s="1078" t="s">
        <v>285</v>
      </c>
      <c r="C44" s="1078" t="s">
        <v>284</v>
      </c>
      <c r="D44" s="143" t="s">
        <v>5</v>
      </c>
      <c r="E44" s="271">
        <f>SUM(H44,K44,N44,Q44,T44,W44,Z44,AE44,AJ44,AO44,AT44,AY44)</f>
        <v>186</v>
      </c>
      <c r="F44" s="271">
        <f>SUM(I44,L44,O44,R44,U44,X44,AA44,AF44,AK44,AP44,AU44,AZ44)</f>
        <v>186</v>
      </c>
      <c r="G44" s="277">
        <f>SUM(F44/E44*100)</f>
        <v>100</v>
      </c>
      <c r="H44" s="413"/>
      <c r="I44" s="413"/>
      <c r="J44" s="428"/>
      <c r="K44" s="413">
        <v>183</v>
      </c>
      <c r="L44" s="413">
        <v>183</v>
      </c>
      <c r="M44" s="404">
        <f>SUM(L44/K44*100%)</f>
        <v>1</v>
      </c>
      <c r="N44" s="413">
        <v>3</v>
      </c>
      <c r="O44" s="413">
        <v>3</v>
      </c>
      <c r="P44" s="404">
        <f>SUM(O44/N44*100%)</f>
        <v>1</v>
      </c>
      <c r="Q44" s="512"/>
      <c r="R44" s="512"/>
      <c r="S44" s="520" t="e">
        <f>SUM(R44/Q44*100%)</f>
        <v>#DIV/0!</v>
      </c>
      <c r="T44" s="512"/>
      <c r="U44" s="512"/>
      <c r="V44" s="518"/>
      <c r="W44" s="894"/>
      <c r="X44" s="512"/>
      <c r="Y44" s="518"/>
      <c r="Z44" s="627"/>
      <c r="AA44" s="656"/>
      <c r="AB44" s="657"/>
      <c r="AC44" s="643"/>
      <c r="AD44" s="658"/>
      <c r="AE44" s="627"/>
      <c r="AF44" s="656"/>
      <c r="AG44" s="657"/>
      <c r="AH44" s="651"/>
      <c r="AI44" s="658"/>
      <c r="AJ44" s="627"/>
      <c r="AK44" s="656"/>
      <c r="AL44" s="657"/>
      <c r="AM44" s="651"/>
      <c r="AN44" s="658"/>
      <c r="AO44" s="327"/>
      <c r="AP44" s="327"/>
      <c r="AQ44" s="328"/>
      <c r="AR44" s="328"/>
      <c r="AS44" s="328"/>
      <c r="AT44" s="327"/>
      <c r="AU44" s="327"/>
      <c r="AV44" s="328"/>
      <c r="AW44" s="328"/>
      <c r="AX44" s="328"/>
      <c r="AY44" s="327"/>
      <c r="AZ44" s="327"/>
      <c r="BA44" s="328"/>
      <c r="BB44" s="184"/>
    </row>
    <row r="45" spans="1:54" ht="33.75" customHeight="1">
      <c r="A45" s="175"/>
      <c r="B45" s="1079"/>
      <c r="C45" s="1079"/>
      <c r="D45" s="144" t="s">
        <v>1</v>
      </c>
      <c r="E45" s="271"/>
      <c r="F45" s="271"/>
      <c r="G45" s="277"/>
      <c r="H45" s="413"/>
      <c r="I45" s="413"/>
      <c r="J45" s="428"/>
      <c r="K45" s="413"/>
      <c r="L45" s="413"/>
      <c r="M45" s="404"/>
      <c r="N45" s="413"/>
      <c r="O45" s="413"/>
      <c r="P45" s="404"/>
      <c r="Q45" s="512"/>
      <c r="R45" s="512"/>
      <c r="S45" s="520"/>
      <c r="T45" s="512"/>
      <c r="U45" s="512"/>
      <c r="V45" s="518"/>
      <c r="W45" s="894"/>
      <c r="X45" s="512"/>
      <c r="Y45" s="518"/>
      <c r="Z45" s="627"/>
      <c r="AA45" s="656"/>
      <c r="AB45" s="657"/>
      <c r="AC45" s="643"/>
      <c r="AD45" s="658"/>
      <c r="AE45" s="627"/>
      <c r="AF45" s="656"/>
      <c r="AG45" s="657"/>
      <c r="AH45" s="651"/>
      <c r="AI45" s="658"/>
      <c r="AJ45" s="627"/>
      <c r="AK45" s="656"/>
      <c r="AL45" s="657"/>
      <c r="AM45" s="651"/>
      <c r="AN45" s="658"/>
      <c r="AO45" s="327"/>
      <c r="AP45" s="327"/>
      <c r="AQ45" s="328"/>
      <c r="AR45" s="328"/>
      <c r="AS45" s="328"/>
      <c r="AT45" s="327"/>
      <c r="AU45" s="327"/>
      <c r="AV45" s="328"/>
      <c r="AW45" s="328"/>
      <c r="AX45" s="328"/>
      <c r="AY45" s="327"/>
      <c r="AZ45" s="327"/>
      <c r="BA45" s="328"/>
      <c r="BB45" s="184"/>
    </row>
    <row r="46" spans="1:54" ht="33.75" customHeight="1">
      <c r="A46" s="175"/>
      <c r="B46" s="1079"/>
      <c r="C46" s="1079"/>
      <c r="D46" s="145" t="s">
        <v>362</v>
      </c>
      <c r="E46" s="271"/>
      <c r="F46" s="271"/>
      <c r="G46" s="277"/>
      <c r="H46" s="413"/>
      <c r="I46" s="413"/>
      <c r="J46" s="428"/>
      <c r="K46" s="413"/>
      <c r="L46" s="413"/>
      <c r="M46" s="404"/>
      <c r="N46" s="413"/>
      <c r="O46" s="413"/>
      <c r="P46" s="404"/>
      <c r="Q46" s="512"/>
      <c r="R46" s="512"/>
      <c r="S46" s="520"/>
      <c r="T46" s="512"/>
      <c r="U46" s="512"/>
      <c r="V46" s="518"/>
      <c r="W46" s="894"/>
      <c r="X46" s="512"/>
      <c r="Y46" s="518"/>
      <c r="Z46" s="627"/>
      <c r="AA46" s="656"/>
      <c r="AB46" s="657"/>
      <c r="AC46" s="643"/>
      <c r="AD46" s="658"/>
      <c r="AE46" s="627"/>
      <c r="AF46" s="656"/>
      <c r="AG46" s="657"/>
      <c r="AH46" s="651"/>
      <c r="AI46" s="658"/>
      <c r="AJ46" s="627"/>
      <c r="AK46" s="656"/>
      <c r="AL46" s="657"/>
      <c r="AM46" s="651"/>
      <c r="AN46" s="658"/>
      <c r="AO46" s="327"/>
      <c r="AP46" s="327"/>
      <c r="AQ46" s="328"/>
      <c r="AR46" s="328"/>
      <c r="AS46" s="328"/>
      <c r="AT46" s="327"/>
      <c r="AU46" s="327"/>
      <c r="AV46" s="328"/>
      <c r="AW46" s="328"/>
      <c r="AX46" s="328"/>
      <c r="AY46" s="327"/>
      <c r="AZ46" s="327"/>
      <c r="BA46" s="328"/>
      <c r="BB46" s="184"/>
    </row>
    <row r="47" spans="1:54" ht="15.6">
      <c r="A47" s="175"/>
      <c r="B47" s="1079"/>
      <c r="C47" s="1079"/>
      <c r="D47" s="139" t="s">
        <v>253</v>
      </c>
      <c r="E47" s="271">
        <f>SUM(H47,K47,N47,Q47,T47,W47,Z47,AE47,AJ47,AO47,AT47,AY47)</f>
        <v>186</v>
      </c>
      <c r="F47" s="271">
        <f>SUM(I47,L47,O47,R47,U47,X47,AA47,AF47,AK47,AP47,AU47,AZ47)</f>
        <v>186</v>
      </c>
      <c r="G47" s="277">
        <f>SUM(F47/E47*100)</f>
        <v>100</v>
      </c>
      <c r="H47" s="413"/>
      <c r="I47" s="413"/>
      <c r="J47" s="428"/>
      <c r="K47" s="413">
        <v>183</v>
      </c>
      <c r="L47" s="413">
        <v>183</v>
      </c>
      <c r="M47" s="404">
        <f>SUM(L47/K47*100%)</f>
        <v>1</v>
      </c>
      <c r="N47" s="413">
        <v>3</v>
      </c>
      <c r="O47" s="413">
        <v>3</v>
      </c>
      <c r="P47" s="404">
        <f>SUM(O47/N47*100%)</f>
        <v>1</v>
      </c>
      <c r="Q47" s="512"/>
      <c r="R47" s="512"/>
      <c r="S47" s="520" t="e">
        <f>SUM(R47/Q47*100%)</f>
        <v>#DIV/0!</v>
      </c>
      <c r="T47" s="512"/>
      <c r="U47" s="512"/>
      <c r="V47" s="518"/>
      <c r="W47" s="894"/>
      <c r="X47" s="512"/>
      <c r="Y47" s="518"/>
      <c r="Z47" s="627"/>
      <c r="AA47" s="656"/>
      <c r="AB47" s="657"/>
      <c r="AC47" s="643"/>
      <c r="AD47" s="658"/>
      <c r="AE47" s="627"/>
      <c r="AF47" s="656"/>
      <c r="AG47" s="657"/>
      <c r="AH47" s="651"/>
      <c r="AI47" s="658"/>
      <c r="AJ47" s="627"/>
      <c r="AK47" s="656"/>
      <c r="AL47" s="657"/>
      <c r="AM47" s="651"/>
      <c r="AN47" s="658"/>
      <c r="AO47" s="327"/>
      <c r="AP47" s="327"/>
      <c r="AQ47" s="328"/>
      <c r="AR47" s="328"/>
      <c r="AS47" s="328"/>
      <c r="AT47" s="327"/>
      <c r="AU47" s="327"/>
      <c r="AV47" s="328"/>
      <c r="AW47" s="328"/>
      <c r="AX47" s="328"/>
      <c r="AY47" s="327"/>
      <c r="AZ47" s="327"/>
      <c r="BA47" s="328"/>
      <c r="BB47" s="184"/>
    </row>
    <row r="48" spans="1:54" ht="33.75" customHeight="1">
      <c r="A48" s="175"/>
      <c r="B48" s="1079"/>
      <c r="C48" s="1079"/>
      <c r="D48" s="139" t="s">
        <v>261</v>
      </c>
      <c r="E48" s="271">
        <f>SUM(H48,K48,N48,Q48,T48,W48,Z48,AE48,AJ48,AO48,AT48,AY48)</f>
        <v>0</v>
      </c>
      <c r="F48" s="271">
        <f>SUM(I48,L48,O48,R48,U48,X48,AA48,AF48,AK48,AP48,AU48,AZ48)</f>
        <v>0</v>
      </c>
      <c r="G48" s="277" t="e">
        <f>SUM(F48/E48*100)</f>
        <v>#DIV/0!</v>
      </c>
      <c r="H48" s="413"/>
      <c r="I48" s="413"/>
      <c r="J48" s="428"/>
      <c r="K48" s="413"/>
      <c r="L48" s="413"/>
      <c r="M48" s="404" t="e">
        <f>SUM(L48/K48*100%)</f>
        <v>#DIV/0!</v>
      </c>
      <c r="N48" s="413"/>
      <c r="O48" s="413"/>
      <c r="P48" s="404" t="e">
        <f>SUM(O48/N48*100%)</f>
        <v>#DIV/0!</v>
      </c>
      <c r="Q48" s="512"/>
      <c r="R48" s="512"/>
      <c r="S48" s="518"/>
      <c r="T48" s="512"/>
      <c r="U48" s="512"/>
      <c r="V48" s="518"/>
      <c r="W48" s="512"/>
      <c r="X48" s="512"/>
      <c r="Y48" s="518"/>
      <c r="Z48" s="627"/>
      <c r="AA48" s="656"/>
      <c r="AB48" s="657"/>
      <c r="AC48" s="643"/>
      <c r="AD48" s="658"/>
      <c r="AE48" s="627"/>
      <c r="AF48" s="656"/>
      <c r="AG48" s="657"/>
      <c r="AH48" s="651"/>
      <c r="AI48" s="658"/>
      <c r="AJ48" s="627"/>
      <c r="AK48" s="656"/>
      <c r="AL48" s="657"/>
      <c r="AM48" s="651"/>
      <c r="AN48" s="658"/>
      <c r="AO48" s="327"/>
      <c r="AP48" s="327"/>
      <c r="AQ48" s="328"/>
      <c r="AR48" s="328"/>
      <c r="AS48" s="328"/>
      <c r="AT48" s="327"/>
      <c r="AU48" s="327"/>
      <c r="AV48" s="328"/>
      <c r="AW48" s="328"/>
      <c r="AX48" s="328"/>
      <c r="AY48" s="327"/>
      <c r="AZ48" s="327"/>
      <c r="BA48" s="328"/>
      <c r="BB48" s="184"/>
    </row>
    <row r="49" spans="1:54" ht="15.6">
      <c r="A49" s="175"/>
      <c r="B49" s="1079"/>
      <c r="C49" s="1079"/>
      <c r="D49" s="139" t="s">
        <v>254</v>
      </c>
      <c r="E49" s="271"/>
      <c r="F49" s="271"/>
      <c r="G49" s="272"/>
      <c r="H49" s="413"/>
      <c r="I49" s="413"/>
      <c r="J49" s="428"/>
      <c r="K49" s="413"/>
      <c r="L49" s="413"/>
      <c r="M49" s="429"/>
      <c r="N49" s="413"/>
      <c r="O49" s="413"/>
      <c r="P49" s="435"/>
      <c r="Q49" s="512"/>
      <c r="R49" s="512"/>
      <c r="S49" s="518"/>
      <c r="T49" s="512"/>
      <c r="U49" s="512"/>
      <c r="V49" s="518"/>
      <c r="W49" s="512"/>
      <c r="X49" s="512"/>
      <c r="Y49" s="518"/>
      <c r="Z49" s="627"/>
      <c r="AA49" s="656"/>
      <c r="AB49" s="657"/>
      <c r="AC49" s="643"/>
      <c r="AD49" s="658"/>
      <c r="AE49" s="627"/>
      <c r="AF49" s="656"/>
      <c r="AG49" s="657"/>
      <c r="AH49" s="651"/>
      <c r="AI49" s="658"/>
      <c r="AJ49" s="627"/>
      <c r="AK49" s="656"/>
      <c r="AL49" s="657"/>
      <c r="AM49" s="651"/>
      <c r="AN49" s="658"/>
      <c r="AO49" s="327"/>
      <c r="AP49" s="327"/>
      <c r="AQ49" s="328"/>
      <c r="AR49" s="328"/>
      <c r="AS49" s="328"/>
      <c r="AT49" s="327"/>
      <c r="AU49" s="327"/>
      <c r="AV49" s="328"/>
      <c r="AW49" s="328"/>
      <c r="AX49" s="328"/>
      <c r="AY49" s="327"/>
      <c r="AZ49" s="327"/>
      <c r="BA49" s="328"/>
      <c r="BB49" s="184"/>
    </row>
    <row r="50" spans="1:54" ht="33.75" customHeight="1">
      <c r="A50" s="175"/>
      <c r="B50" s="1080"/>
      <c r="C50" s="1080"/>
      <c r="D50" s="141" t="s">
        <v>7</v>
      </c>
      <c r="E50" s="232"/>
      <c r="F50" s="232"/>
      <c r="G50" s="240"/>
      <c r="H50" s="413"/>
      <c r="I50" s="413"/>
      <c r="J50" s="428"/>
      <c r="K50" s="413"/>
      <c r="L50" s="413"/>
      <c r="M50" s="429"/>
      <c r="N50" s="413"/>
      <c r="O50" s="413"/>
      <c r="P50" s="435"/>
      <c r="Q50" s="512"/>
      <c r="R50" s="512"/>
      <c r="S50" s="518"/>
      <c r="T50" s="512"/>
      <c r="U50" s="512"/>
      <c r="V50" s="518"/>
      <c r="W50" s="512"/>
      <c r="X50" s="512"/>
      <c r="Y50" s="518"/>
      <c r="Z50" s="627"/>
      <c r="AA50" s="656"/>
      <c r="AB50" s="657"/>
      <c r="AC50" s="643"/>
      <c r="AD50" s="658"/>
      <c r="AE50" s="627"/>
      <c r="AF50" s="656"/>
      <c r="AG50" s="657"/>
      <c r="AH50" s="651"/>
      <c r="AI50" s="658"/>
      <c r="AJ50" s="627"/>
      <c r="AK50" s="656"/>
      <c r="AL50" s="657"/>
      <c r="AM50" s="651"/>
      <c r="AN50" s="658"/>
      <c r="AO50" s="327"/>
      <c r="AP50" s="327"/>
      <c r="AQ50" s="328"/>
      <c r="AR50" s="328"/>
      <c r="AS50" s="328"/>
      <c r="AT50" s="327"/>
      <c r="AU50" s="327"/>
      <c r="AV50" s="328"/>
      <c r="AW50" s="328"/>
      <c r="AX50" s="328"/>
      <c r="AY50" s="327"/>
      <c r="AZ50" s="327"/>
      <c r="BA50" s="328"/>
      <c r="BB50" s="184"/>
    </row>
    <row r="51" spans="1:54" ht="18.75" customHeight="1">
      <c r="A51" s="174" t="s">
        <v>364</v>
      </c>
      <c r="B51" s="1078" t="s">
        <v>286</v>
      </c>
      <c r="C51" s="1078" t="s">
        <v>284</v>
      </c>
      <c r="D51" s="143" t="s">
        <v>5</v>
      </c>
      <c r="E51" s="269">
        <f>SUM(H51,K51,N51,Q51,T51,W51,Z51,AE51,AJ51,AO51,AT51,AY51)</f>
        <v>4.5</v>
      </c>
      <c r="F51" s="269">
        <f>SUM(I51,L51,O51,R51,U51,X51,AA51,AF51,AK51,AP51,AU51,AZ51)</f>
        <v>4.5</v>
      </c>
      <c r="G51" s="270">
        <f>SUM(F51/E51*100)</f>
        <v>100</v>
      </c>
      <c r="H51" s="417"/>
      <c r="I51" s="417"/>
      <c r="J51" s="418"/>
      <c r="K51" s="417"/>
      <c r="L51" s="417"/>
      <c r="M51" s="420"/>
      <c r="N51" s="417"/>
      <c r="O51" s="417"/>
      <c r="P51" s="431"/>
      <c r="Q51" s="514">
        <v>4.5</v>
      </c>
      <c r="R51" s="514">
        <v>4.5</v>
      </c>
      <c r="S51" s="520">
        <f>SUM(R51/Q51*100%)</f>
        <v>1</v>
      </c>
      <c r="T51" s="514"/>
      <c r="U51" s="514"/>
      <c r="V51" s="515"/>
      <c r="W51" s="514"/>
      <c r="X51" s="514"/>
      <c r="Y51" s="515"/>
      <c r="Z51" s="630"/>
      <c r="AA51" s="646"/>
      <c r="AB51" s="647"/>
      <c r="AC51" s="634"/>
      <c r="AD51" s="648"/>
      <c r="AE51" s="630"/>
      <c r="AF51" s="646"/>
      <c r="AG51" s="647"/>
      <c r="AH51" s="649"/>
      <c r="AI51" s="648"/>
      <c r="AJ51" s="630"/>
      <c r="AK51" s="646"/>
      <c r="AL51" s="647"/>
      <c r="AM51" s="649"/>
      <c r="AN51" s="648"/>
      <c r="AO51" s="324"/>
      <c r="AP51" s="324"/>
      <c r="AQ51" s="325"/>
      <c r="AR51" s="325"/>
      <c r="AS51" s="325"/>
      <c r="AT51" s="324"/>
      <c r="AU51" s="324"/>
      <c r="AV51" s="325"/>
      <c r="AW51" s="325"/>
      <c r="AX51" s="325"/>
      <c r="AY51" s="324"/>
      <c r="AZ51" s="324"/>
      <c r="BA51" s="325"/>
      <c r="BB51" s="183"/>
    </row>
    <row r="52" spans="1:54" ht="15.6">
      <c r="A52" s="175"/>
      <c r="B52" s="1079"/>
      <c r="C52" s="1079"/>
      <c r="D52" s="144" t="s">
        <v>1</v>
      </c>
      <c r="E52" s="269"/>
      <c r="F52" s="269"/>
      <c r="G52" s="270"/>
      <c r="H52" s="413"/>
      <c r="I52" s="413"/>
      <c r="J52" s="428"/>
      <c r="K52" s="413"/>
      <c r="L52" s="413"/>
      <c r="M52" s="429"/>
      <c r="N52" s="413"/>
      <c r="O52" s="413"/>
      <c r="P52" s="432"/>
      <c r="Q52" s="512"/>
      <c r="R52" s="512"/>
      <c r="S52" s="520"/>
      <c r="T52" s="512"/>
      <c r="U52" s="512"/>
      <c r="V52" s="518"/>
      <c r="W52" s="512"/>
      <c r="X52" s="512"/>
      <c r="Y52" s="518"/>
      <c r="Z52" s="627"/>
      <c r="AA52" s="614"/>
      <c r="AB52" s="642"/>
      <c r="AC52" s="643"/>
      <c r="AD52" s="650"/>
      <c r="AE52" s="627"/>
      <c r="AF52" s="614"/>
      <c r="AG52" s="642"/>
      <c r="AH52" s="651"/>
      <c r="AI52" s="650"/>
      <c r="AJ52" s="627"/>
      <c r="AK52" s="614"/>
      <c r="AL52" s="642"/>
      <c r="AM52" s="651"/>
      <c r="AN52" s="650"/>
      <c r="AO52" s="327"/>
      <c r="AP52" s="327"/>
      <c r="AQ52" s="328"/>
      <c r="AR52" s="327"/>
      <c r="AS52" s="327"/>
      <c r="AT52" s="327"/>
      <c r="AU52" s="327"/>
      <c r="AV52" s="328"/>
      <c r="AW52" s="328"/>
      <c r="AX52" s="328"/>
      <c r="AY52" s="327"/>
      <c r="AZ52" s="327"/>
      <c r="BA52" s="328"/>
      <c r="BB52" s="184"/>
    </row>
    <row r="53" spans="1:54" ht="31.5" customHeight="1">
      <c r="A53" s="175"/>
      <c r="B53" s="1079"/>
      <c r="C53" s="1079"/>
      <c r="D53" s="145" t="s">
        <v>362</v>
      </c>
      <c r="E53" s="269"/>
      <c r="F53" s="269"/>
      <c r="G53" s="270"/>
      <c r="H53" s="423"/>
      <c r="I53" s="423"/>
      <c r="J53" s="424"/>
      <c r="K53" s="423"/>
      <c r="L53" s="423"/>
      <c r="M53" s="426"/>
      <c r="N53" s="423"/>
      <c r="O53" s="423"/>
      <c r="P53" s="433"/>
      <c r="Q53" s="516"/>
      <c r="R53" s="516"/>
      <c r="S53" s="520"/>
      <c r="T53" s="516"/>
      <c r="U53" s="516"/>
      <c r="V53" s="517"/>
      <c r="W53" s="516"/>
      <c r="X53" s="516"/>
      <c r="Y53" s="517"/>
      <c r="Z53" s="637"/>
      <c r="AA53" s="617"/>
      <c r="AB53" s="619"/>
      <c r="AC53" s="638"/>
      <c r="AD53" s="652"/>
      <c r="AE53" s="637"/>
      <c r="AF53" s="617"/>
      <c r="AG53" s="619"/>
      <c r="AH53" s="653"/>
      <c r="AI53" s="652"/>
      <c r="AJ53" s="637"/>
      <c r="AK53" s="617"/>
      <c r="AL53" s="619"/>
      <c r="AM53" s="653"/>
      <c r="AN53" s="652"/>
      <c r="AO53" s="327"/>
      <c r="AP53" s="327"/>
      <c r="AQ53" s="328"/>
      <c r="AR53" s="328"/>
      <c r="AS53" s="328"/>
      <c r="AT53" s="327"/>
      <c r="AU53" s="327"/>
      <c r="AV53" s="328"/>
      <c r="AW53" s="328"/>
      <c r="AX53" s="328"/>
      <c r="AY53" s="327"/>
      <c r="AZ53" s="327"/>
      <c r="BA53" s="328"/>
      <c r="BB53" s="184"/>
    </row>
    <row r="54" spans="1:54" ht="21.75" customHeight="1">
      <c r="A54" s="175"/>
      <c r="B54" s="1079"/>
      <c r="C54" s="1079"/>
      <c r="D54" s="139" t="s">
        <v>253</v>
      </c>
      <c r="E54" s="269">
        <f>SUM(H54,K54,N54,Q54,T54,W54,Z54,AE54,AJ54,AO54,AT54,AY54)</f>
        <v>4.5</v>
      </c>
      <c r="F54" s="269">
        <f>SUM(I54,L54,O54,R54,U54,X54,AA54,AF54,AK54,AP54,AU54,AZ54)</f>
        <v>4.5</v>
      </c>
      <c r="G54" s="270">
        <f>SUM(F54/E54*100)</f>
        <v>100</v>
      </c>
      <c r="H54" s="423"/>
      <c r="I54" s="423"/>
      <c r="J54" s="424"/>
      <c r="K54" s="423"/>
      <c r="L54" s="423"/>
      <c r="M54" s="426"/>
      <c r="N54" s="423"/>
      <c r="O54" s="423"/>
      <c r="P54" s="433"/>
      <c r="Q54" s="516">
        <v>4.5</v>
      </c>
      <c r="R54" s="516">
        <v>4.5</v>
      </c>
      <c r="S54" s="520">
        <f>SUM(R54/Q54*100%)</f>
        <v>1</v>
      </c>
      <c r="T54" s="516"/>
      <c r="U54" s="516"/>
      <c r="V54" s="517"/>
      <c r="W54" s="516"/>
      <c r="X54" s="516"/>
      <c r="Y54" s="517"/>
      <c r="Z54" s="637"/>
      <c r="AA54" s="617"/>
      <c r="AB54" s="619"/>
      <c r="AC54" s="638"/>
      <c r="AD54" s="652"/>
      <c r="AE54" s="637"/>
      <c r="AF54" s="617"/>
      <c r="AG54" s="619"/>
      <c r="AH54" s="653"/>
      <c r="AI54" s="652"/>
      <c r="AJ54" s="637"/>
      <c r="AK54" s="617"/>
      <c r="AL54" s="619"/>
      <c r="AM54" s="653"/>
      <c r="AN54" s="652"/>
      <c r="AO54" s="327"/>
      <c r="AP54" s="327"/>
      <c r="AQ54" s="328"/>
      <c r="AR54" s="328"/>
      <c r="AS54" s="328"/>
      <c r="AT54" s="327"/>
      <c r="AU54" s="327"/>
      <c r="AV54" s="328"/>
      <c r="AW54" s="328"/>
      <c r="AX54" s="328"/>
      <c r="AY54" s="327"/>
      <c r="AZ54" s="327"/>
      <c r="BA54" s="328"/>
      <c r="BB54" s="184"/>
    </row>
    <row r="55" spans="1:54" ht="87.75" customHeight="1">
      <c r="A55" s="175"/>
      <c r="B55" s="1079"/>
      <c r="C55" s="1079"/>
      <c r="D55" s="139" t="s">
        <v>261</v>
      </c>
      <c r="E55" s="269">
        <f>SUM(H55,K55,N55,Q55,T55,W55,Z55,AE55,AJ55,AO55,AT55,AY55)</f>
        <v>0</v>
      </c>
      <c r="F55" s="269">
        <f>SUM(I55,L55,O55,R55,U55,X55,AA55,AF55,AK55,AP55,AU55,AZ55)</f>
        <v>0</v>
      </c>
      <c r="G55" s="270" t="e">
        <f>SUM(F55/E55*100)</f>
        <v>#DIV/0!</v>
      </c>
      <c r="H55" s="408"/>
      <c r="I55" s="408"/>
      <c r="J55" s="409"/>
      <c r="K55" s="408"/>
      <c r="L55" s="408"/>
      <c r="M55" s="410"/>
      <c r="N55" s="408"/>
      <c r="O55" s="408"/>
      <c r="P55" s="434"/>
      <c r="Q55" s="897"/>
      <c r="R55" s="897"/>
      <c r="S55" s="520" t="e">
        <f>SUM(R55/Q55*100%)</f>
        <v>#DIV/0!</v>
      </c>
      <c r="T55" s="509"/>
      <c r="U55" s="509"/>
      <c r="V55" s="510"/>
      <c r="W55" s="509"/>
      <c r="X55" s="509"/>
      <c r="Y55" s="510"/>
      <c r="Z55" s="623"/>
      <c r="AA55" s="620"/>
      <c r="AB55" s="622"/>
      <c r="AC55" s="624"/>
      <c r="AD55" s="654"/>
      <c r="AE55" s="623"/>
      <c r="AF55" s="620"/>
      <c r="AG55" s="622"/>
      <c r="AH55" s="655"/>
      <c r="AI55" s="654"/>
      <c r="AJ55" s="623"/>
      <c r="AK55" s="620"/>
      <c r="AL55" s="622"/>
      <c r="AM55" s="655"/>
      <c r="AN55" s="654"/>
      <c r="AO55" s="327"/>
      <c r="AP55" s="327"/>
      <c r="AQ55" s="328"/>
      <c r="AR55" s="328"/>
      <c r="AS55" s="328"/>
      <c r="AT55" s="327"/>
      <c r="AU55" s="327"/>
      <c r="AV55" s="328"/>
      <c r="AW55" s="328"/>
      <c r="AX55" s="328"/>
      <c r="AY55" s="327"/>
      <c r="AZ55" s="327"/>
      <c r="BA55" s="328"/>
      <c r="BB55" s="184"/>
    </row>
    <row r="56" spans="1:54" ht="21.75" customHeight="1">
      <c r="A56" s="175"/>
      <c r="B56" s="1079"/>
      <c r="C56" s="1079"/>
      <c r="D56" s="139" t="s">
        <v>254</v>
      </c>
      <c r="E56" s="273"/>
      <c r="F56" s="273"/>
      <c r="G56" s="274"/>
      <c r="H56" s="408"/>
      <c r="I56" s="408"/>
      <c r="J56" s="409"/>
      <c r="K56" s="408"/>
      <c r="L56" s="408"/>
      <c r="M56" s="410"/>
      <c r="N56" s="408"/>
      <c r="O56" s="408"/>
      <c r="P56" s="434"/>
      <c r="Q56" s="897"/>
      <c r="R56" s="897"/>
      <c r="S56" s="521"/>
      <c r="T56" s="509"/>
      <c r="U56" s="509"/>
      <c r="V56" s="510"/>
      <c r="W56" s="509"/>
      <c r="X56" s="509"/>
      <c r="Y56" s="510"/>
      <c r="Z56" s="623"/>
      <c r="AA56" s="620"/>
      <c r="AB56" s="622"/>
      <c r="AC56" s="624"/>
      <c r="AD56" s="654"/>
      <c r="AE56" s="623"/>
      <c r="AF56" s="620"/>
      <c r="AG56" s="622"/>
      <c r="AH56" s="655"/>
      <c r="AI56" s="654"/>
      <c r="AJ56" s="623"/>
      <c r="AK56" s="620"/>
      <c r="AL56" s="622"/>
      <c r="AM56" s="655"/>
      <c r="AN56" s="654"/>
      <c r="AO56" s="327"/>
      <c r="AP56" s="327"/>
      <c r="AQ56" s="328"/>
      <c r="AR56" s="328"/>
      <c r="AS56" s="328"/>
      <c r="AT56" s="327"/>
      <c r="AU56" s="327"/>
      <c r="AV56" s="328"/>
      <c r="AW56" s="328"/>
      <c r="AX56" s="328"/>
      <c r="AY56" s="327"/>
      <c r="AZ56" s="327"/>
      <c r="BA56" s="328"/>
      <c r="BB56" s="184"/>
    </row>
    <row r="57" spans="1:54" ht="33.75" customHeight="1">
      <c r="A57" s="176"/>
      <c r="B57" s="1080"/>
      <c r="C57" s="1080"/>
      <c r="D57" s="141" t="s">
        <v>7</v>
      </c>
      <c r="E57" s="275"/>
      <c r="F57" s="275"/>
      <c r="G57" s="276"/>
      <c r="H57" s="413"/>
      <c r="I57" s="413"/>
      <c r="J57" s="428"/>
      <c r="K57" s="413"/>
      <c r="L57" s="413"/>
      <c r="M57" s="429"/>
      <c r="N57" s="413"/>
      <c r="O57" s="413"/>
      <c r="P57" s="432"/>
      <c r="Q57" s="894"/>
      <c r="R57" s="894"/>
      <c r="S57" s="522"/>
      <c r="T57" s="512"/>
      <c r="U57" s="512"/>
      <c r="V57" s="518"/>
      <c r="W57" s="512"/>
      <c r="X57" s="512"/>
      <c r="Y57" s="518"/>
      <c r="Z57" s="627"/>
      <c r="AA57" s="614"/>
      <c r="AB57" s="642"/>
      <c r="AC57" s="643"/>
      <c r="AD57" s="650"/>
      <c r="AE57" s="627"/>
      <c r="AF57" s="614"/>
      <c r="AG57" s="642"/>
      <c r="AH57" s="651"/>
      <c r="AI57" s="650"/>
      <c r="AJ57" s="627"/>
      <c r="AK57" s="614"/>
      <c r="AL57" s="642"/>
      <c r="AM57" s="651"/>
      <c r="AN57" s="650"/>
      <c r="AO57" s="327"/>
      <c r="AP57" s="327"/>
      <c r="AQ57" s="328"/>
      <c r="AR57" s="328"/>
      <c r="AS57" s="328"/>
      <c r="AT57" s="327"/>
      <c r="AU57" s="327"/>
      <c r="AV57" s="328"/>
      <c r="AW57" s="328"/>
      <c r="AX57" s="328"/>
      <c r="AY57" s="327"/>
      <c r="AZ57" s="327"/>
      <c r="BA57" s="328"/>
      <c r="BB57" s="185"/>
    </row>
    <row r="58" spans="1:54" ht="18.75" customHeight="1">
      <c r="A58" s="174" t="s">
        <v>266</v>
      </c>
      <c r="B58" s="1078" t="s">
        <v>287</v>
      </c>
      <c r="C58" s="1078" t="s">
        <v>284</v>
      </c>
      <c r="D58" s="143" t="s">
        <v>5</v>
      </c>
      <c r="E58" s="269">
        <f>SUM(H58,K58,N58,Q58,T58,W58,Z58,AE58,AJ58,AO58,AT58,AY58)</f>
        <v>31.5</v>
      </c>
      <c r="F58" s="269">
        <f>SUM(I58,L58,O58,R58,U58,X58,AA58,AF58,AK58,AP58,AU58,AZ58)</f>
        <v>31.5</v>
      </c>
      <c r="G58" s="270">
        <f>SUM(F58/E58*100)</f>
        <v>100</v>
      </c>
      <c r="H58" s="417"/>
      <c r="I58" s="417"/>
      <c r="J58" s="418"/>
      <c r="K58" s="417"/>
      <c r="L58" s="417"/>
      <c r="M58" s="420"/>
      <c r="N58" s="417"/>
      <c r="O58" s="417"/>
      <c r="P58" s="431"/>
      <c r="Q58" s="514">
        <v>31.5</v>
      </c>
      <c r="R58" s="514">
        <v>31.5</v>
      </c>
      <c r="S58" s="520">
        <f>SUM(R58/Q58*100%)</f>
        <v>1</v>
      </c>
      <c r="T58" s="514"/>
      <c r="U58" s="514"/>
      <c r="V58" s="515"/>
      <c r="W58" s="895"/>
      <c r="X58" s="514"/>
      <c r="Y58" s="520" t="e">
        <f>SUM(X58/W58*100%)</f>
        <v>#DIV/0!</v>
      </c>
      <c r="Z58" s="630"/>
      <c r="AA58" s="646"/>
      <c r="AB58" s="647"/>
      <c r="AC58" s="634"/>
      <c r="AD58" s="648"/>
      <c r="AE58" s="903"/>
      <c r="AF58" s="646"/>
      <c r="AG58" s="647"/>
      <c r="AH58" s="649"/>
      <c r="AI58" s="648"/>
      <c r="AJ58" s="630"/>
      <c r="AK58" s="646"/>
      <c r="AL58" s="647"/>
      <c r="AM58" s="649"/>
      <c r="AN58" s="648"/>
      <c r="AO58" s="324"/>
      <c r="AP58" s="324"/>
      <c r="AQ58" s="325"/>
      <c r="AR58" s="325"/>
      <c r="AS58" s="325"/>
      <c r="AT58" s="324"/>
      <c r="AU58" s="324"/>
      <c r="AV58" s="325"/>
      <c r="AW58" s="325"/>
      <c r="AX58" s="325"/>
      <c r="AY58" s="324"/>
      <c r="AZ58" s="324"/>
      <c r="BA58" s="325"/>
      <c r="BB58" s="183"/>
    </row>
    <row r="59" spans="1:54" ht="15.6">
      <c r="A59" s="175"/>
      <c r="B59" s="1079"/>
      <c r="C59" s="1079"/>
      <c r="D59" s="144" t="s">
        <v>1</v>
      </c>
      <c r="E59" s="269"/>
      <c r="F59" s="269"/>
      <c r="G59" s="270"/>
      <c r="H59" s="413"/>
      <c r="I59" s="413"/>
      <c r="J59" s="428"/>
      <c r="K59" s="413"/>
      <c r="L59" s="413"/>
      <c r="M59" s="429"/>
      <c r="N59" s="413"/>
      <c r="O59" s="413"/>
      <c r="P59" s="432"/>
      <c r="Q59" s="512"/>
      <c r="R59" s="512"/>
      <c r="S59" s="520"/>
      <c r="T59" s="512"/>
      <c r="U59" s="512"/>
      <c r="V59" s="518"/>
      <c r="W59" s="894"/>
      <c r="X59" s="512"/>
      <c r="Y59" s="520"/>
      <c r="Z59" s="627"/>
      <c r="AA59" s="614"/>
      <c r="AB59" s="642"/>
      <c r="AC59" s="643"/>
      <c r="AD59" s="650"/>
      <c r="AE59" s="903"/>
      <c r="AF59" s="614"/>
      <c r="AG59" s="642"/>
      <c r="AH59" s="651"/>
      <c r="AI59" s="650"/>
      <c r="AJ59" s="627"/>
      <c r="AK59" s="614"/>
      <c r="AL59" s="642"/>
      <c r="AM59" s="651"/>
      <c r="AN59" s="650"/>
      <c r="AO59" s="327"/>
      <c r="AP59" s="327"/>
      <c r="AQ59" s="328"/>
      <c r="AR59" s="327"/>
      <c r="AS59" s="327"/>
      <c r="AT59" s="327"/>
      <c r="AU59" s="327"/>
      <c r="AV59" s="328"/>
      <c r="AW59" s="328"/>
      <c r="AX59" s="328"/>
      <c r="AY59" s="327"/>
      <c r="AZ59" s="327"/>
      <c r="BA59" s="328"/>
      <c r="BB59" s="184"/>
    </row>
    <row r="60" spans="1:54" ht="31.5" customHeight="1">
      <c r="A60" s="175"/>
      <c r="B60" s="1079"/>
      <c r="C60" s="1079"/>
      <c r="D60" s="145" t="s">
        <v>362</v>
      </c>
      <c r="E60" s="269"/>
      <c r="F60" s="269"/>
      <c r="G60" s="270"/>
      <c r="H60" s="423"/>
      <c r="I60" s="423"/>
      <c r="J60" s="424"/>
      <c r="K60" s="423"/>
      <c r="L60" s="423"/>
      <c r="M60" s="426"/>
      <c r="N60" s="423"/>
      <c r="O60" s="423"/>
      <c r="P60" s="433"/>
      <c r="Q60" s="516"/>
      <c r="R60" s="516"/>
      <c r="S60" s="520"/>
      <c r="T60" s="516"/>
      <c r="U60" s="516"/>
      <c r="V60" s="517"/>
      <c r="W60" s="896"/>
      <c r="X60" s="516"/>
      <c r="Y60" s="520"/>
      <c r="Z60" s="637"/>
      <c r="AA60" s="617"/>
      <c r="AB60" s="619"/>
      <c r="AC60" s="638"/>
      <c r="AD60" s="652"/>
      <c r="AE60" s="904"/>
      <c r="AF60" s="617"/>
      <c r="AG60" s="619"/>
      <c r="AH60" s="653"/>
      <c r="AI60" s="652"/>
      <c r="AJ60" s="637"/>
      <c r="AK60" s="617"/>
      <c r="AL60" s="619"/>
      <c r="AM60" s="653"/>
      <c r="AN60" s="652"/>
      <c r="AO60" s="327"/>
      <c r="AP60" s="327"/>
      <c r="AQ60" s="328"/>
      <c r="AR60" s="328"/>
      <c r="AS60" s="328"/>
      <c r="AT60" s="327"/>
      <c r="AU60" s="327"/>
      <c r="AV60" s="328"/>
      <c r="AW60" s="328"/>
      <c r="AX60" s="328"/>
      <c r="AY60" s="327"/>
      <c r="AZ60" s="327"/>
      <c r="BA60" s="328"/>
      <c r="BB60" s="184"/>
    </row>
    <row r="61" spans="1:54" ht="21.75" customHeight="1">
      <c r="A61" s="175"/>
      <c r="B61" s="1079"/>
      <c r="C61" s="1079"/>
      <c r="D61" s="139" t="s">
        <v>253</v>
      </c>
      <c r="E61" s="269">
        <f>SUM(H61,K61,N61,Q61,T61,W61,Z61,AE61,AJ61,AO61,AT61,AY61)</f>
        <v>31.5</v>
      </c>
      <c r="F61" s="269">
        <f>SUM(I61,L61,O61,R61,U61,X61,AA61,AF61,AK61,AP61,AU61,AZ61)</f>
        <v>31.5</v>
      </c>
      <c r="G61" s="270">
        <f>SUM(F61/E61*100)</f>
        <v>100</v>
      </c>
      <c r="H61" s="423"/>
      <c r="I61" s="423"/>
      <c r="J61" s="424"/>
      <c r="K61" s="423"/>
      <c r="L61" s="423"/>
      <c r="M61" s="426"/>
      <c r="N61" s="423"/>
      <c r="O61" s="423"/>
      <c r="P61" s="433"/>
      <c r="Q61" s="514">
        <v>31.5</v>
      </c>
      <c r="R61" s="514">
        <v>31.5</v>
      </c>
      <c r="S61" s="520">
        <f>SUM(R61/Q61*100%)</f>
        <v>1</v>
      </c>
      <c r="T61" s="516"/>
      <c r="U61" s="516"/>
      <c r="V61" s="517"/>
      <c r="W61" s="895"/>
      <c r="X61" s="514"/>
      <c r="Y61" s="520" t="e">
        <f>SUM(X61/W61*100%)</f>
        <v>#DIV/0!</v>
      </c>
      <c r="Z61" s="637"/>
      <c r="AA61" s="617"/>
      <c r="AB61" s="619"/>
      <c r="AC61" s="638"/>
      <c r="AD61" s="652"/>
      <c r="AE61" s="904"/>
      <c r="AF61" s="617"/>
      <c r="AG61" s="619"/>
      <c r="AH61" s="653"/>
      <c r="AI61" s="652"/>
      <c r="AJ61" s="637"/>
      <c r="AK61" s="617"/>
      <c r="AL61" s="619"/>
      <c r="AM61" s="653"/>
      <c r="AN61" s="652"/>
      <c r="AO61" s="327"/>
      <c r="AP61" s="327"/>
      <c r="AQ61" s="328"/>
      <c r="AR61" s="328"/>
      <c r="AS61" s="328"/>
      <c r="AT61" s="327"/>
      <c r="AU61" s="327"/>
      <c r="AV61" s="328"/>
      <c r="AW61" s="328"/>
      <c r="AX61" s="328"/>
      <c r="AY61" s="327"/>
      <c r="AZ61" s="327"/>
      <c r="BA61" s="328"/>
      <c r="BB61" s="184"/>
    </row>
    <row r="62" spans="1:54" ht="87.75" customHeight="1">
      <c r="A62" s="175"/>
      <c r="B62" s="1079"/>
      <c r="C62" s="1079"/>
      <c r="D62" s="139" t="s">
        <v>261</v>
      </c>
      <c r="E62" s="269">
        <f>SUM(H62,K62,N62,Q62,T62,W62,Z62,AE62,AJ62,AO62,AT62,AY62)</f>
        <v>0</v>
      </c>
      <c r="F62" s="269">
        <f>SUM(I62,L62,O62,R62,U62,X62,AA62,AF62,AK62,AP62,AU62,AZ62)</f>
        <v>0</v>
      </c>
      <c r="G62" s="270" t="e">
        <f>SUM(F62/E62*100)</f>
        <v>#DIV/0!</v>
      </c>
      <c r="H62" s="408"/>
      <c r="I62" s="408"/>
      <c r="J62" s="409"/>
      <c r="K62" s="408"/>
      <c r="L62" s="408"/>
      <c r="M62" s="410"/>
      <c r="N62" s="408"/>
      <c r="O62" s="408"/>
      <c r="P62" s="434"/>
      <c r="Q62" s="514"/>
      <c r="R62" s="514"/>
      <c r="S62" s="520" t="e">
        <f>SUM(R62/Q62*100%)</f>
        <v>#DIV/0!</v>
      </c>
      <c r="T62" s="509"/>
      <c r="U62" s="509"/>
      <c r="V62" s="510"/>
      <c r="W62" s="509"/>
      <c r="X62" s="509"/>
      <c r="Y62" s="510"/>
      <c r="Z62" s="623"/>
      <c r="AA62" s="620"/>
      <c r="AB62" s="622"/>
      <c r="AC62" s="624"/>
      <c r="AD62" s="654"/>
      <c r="AE62" s="623"/>
      <c r="AF62" s="620"/>
      <c r="AG62" s="622"/>
      <c r="AH62" s="655"/>
      <c r="AI62" s="654"/>
      <c r="AJ62" s="623"/>
      <c r="AK62" s="620"/>
      <c r="AL62" s="622"/>
      <c r="AM62" s="655"/>
      <c r="AN62" s="654"/>
      <c r="AO62" s="327"/>
      <c r="AP62" s="327"/>
      <c r="AQ62" s="328"/>
      <c r="AR62" s="328"/>
      <c r="AS62" s="328"/>
      <c r="AT62" s="327"/>
      <c r="AU62" s="327"/>
      <c r="AV62" s="328"/>
      <c r="AW62" s="328"/>
      <c r="AX62" s="328"/>
      <c r="AY62" s="327"/>
      <c r="AZ62" s="327"/>
      <c r="BA62" s="328"/>
      <c r="BB62" s="184"/>
    </row>
    <row r="63" spans="1:54" ht="21.75" customHeight="1">
      <c r="A63" s="175"/>
      <c r="B63" s="1079"/>
      <c r="C63" s="1079"/>
      <c r="D63" s="139" t="s">
        <v>254</v>
      </c>
      <c r="E63" s="236"/>
      <c r="F63" s="236"/>
      <c r="G63" s="235"/>
      <c r="H63" s="408"/>
      <c r="I63" s="408"/>
      <c r="J63" s="409"/>
      <c r="K63" s="408"/>
      <c r="L63" s="408"/>
      <c r="M63" s="410"/>
      <c r="N63" s="408"/>
      <c r="O63" s="408"/>
      <c r="P63" s="434"/>
      <c r="Q63" s="509"/>
      <c r="R63" s="509"/>
      <c r="S63" s="510"/>
      <c r="T63" s="509"/>
      <c r="U63" s="509"/>
      <c r="V63" s="510"/>
      <c r="W63" s="509"/>
      <c r="X63" s="509"/>
      <c r="Y63" s="510"/>
      <c r="Z63" s="623"/>
      <c r="AA63" s="620"/>
      <c r="AB63" s="622"/>
      <c r="AC63" s="624"/>
      <c r="AD63" s="654"/>
      <c r="AE63" s="623"/>
      <c r="AF63" s="620"/>
      <c r="AG63" s="622"/>
      <c r="AH63" s="655"/>
      <c r="AI63" s="654"/>
      <c r="AJ63" s="623"/>
      <c r="AK63" s="620"/>
      <c r="AL63" s="622"/>
      <c r="AM63" s="655"/>
      <c r="AN63" s="654"/>
      <c r="AO63" s="327"/>
      <c r="AP63" s="327"/>
      <c r="AQ63" s="328"/>
      <c r="AR63" s="328"/>
      <c r="AS63" s="328"/>
      <c r="AT63" s="327"/>
      <c r="AU63" s="327"/>
      <c r="AV63" s="328"/>
      <c r="AW63" s="328"/>
      <c r="AX63" s="328"/>
      <c r="AY63" s="327"/>
      <c r="AZ63" s="327"/>
      <c r="BA63" s="328"/>
      <c r="BB63" s="184"/>
    </row>
    <row r="64" spans="1:54" ht="33.75" customHeight="1">
      <c r="A64" s="176"/>
      <c r="B64" s="1080"/>
      <c r="C64" s="1080"/>
      <c r="D64" s="141" t="s">
        <v>7</v>
      </c>
      <c r="E64" s="233"/>
      <c r="F64" s="233"/>
      <c r="G64" s="234"/>
      <c r="H64" s="413"/>
      <c r="I64" s="413"/>
      <c r="J64" s="428"/>
      <c r="K64" s="413"/>
      <c r="L64" s="413"/>
      <c r="M64" s="429"/>
      <c r="N64" s="413"/>
      <c r="O64" s="413"/>
      <c r="P64" s="432"/>
      <c r="Q64" s="512"/>
      <c r="R64" s="512"/>
      <c r="S64" s="518"/>
      <c r="T64" s="512"/>
      <c r="U64" s="512"/>
      <c r="V64" s="518"/>
      <c r="W64" s="512"/>
      <c r="X64" s="512"/>
      <c r="Y64" s="518"/>
      <c r="Z64" s="627"/>
      <c r="AA64" s="614"/>
      <c r="AB64" s="642"/>
      <c r="AC64" s="643"/>
      <c r="AD64" s="650"/>
      <c r="AE64" s="627"/>
      <c r="AF64" s="614"/>
      <c r="AG64" s="642"/>
      <c r="AH64" s="651"/>
      <c r="AI64" s="650"/>
      <c r="AJ64" s="627"/>
      <c r="AK64" s="614"/>
      <c r="AL64" s="642"/>
      <c r="AM64" s="651"/>
      <c r="AN64" s="650"/>
      <c r="AO64" s="327"/>
      <c r="AP64" s="327"/>
      <c r="AQ64" s="328"/>
      <c r="AR64" s="328"/>
      <c r="AS64" s="328"/>
      <c r="AT64" s="327"/>
      <c r="AU64" s="327"/>
      <c r="AV64" s="328"/>
      <c r="AW64" s="328"/>
      <c r="AX64" s="328"/>
      <c r="AY64" s="327"/>
      <c r="AZ64" s="327"/>
      <c r="BA64" s="328"/>
      <c r="BB64" s="185"/>
    </row>
    <row r="65" spans="1:54" ht="15.6">
      <c r="A65" s="175" t="s">
        <v>369</v>
      </c>
      <c r="B65" s="1078" t="s">
        <v>314</v>
      </c>
      <c r="C65" s="1078" t="s">
        <v>284</v>
      </c>
      <c r="D65" s="143" t="s">
        <v>5</v>
      </c>
      <c r="E65" s="271">
        <f>SUM(H65,K65,N65,Q65,T65,W65,Z65,AE65,AJ65,AO65,AT65,AY65)</f>
        <v>64.5</v>
      </c>
      <c r="F65" s="271">
        <f>SUM(I65,L65,O65,R65,U65,X65,AA65,AF65,AK65,AP65,AU65,AZ65)</f>
        <v>64.5</v>
      </c>
      <c r="G65" s="270">
        <f>SUM(F65/E65*100)</f>
        <v>100</v>
      </c>
      <c r="H65" s="413"/>
      <c r="I65" s="413"/>
      <c r="J65" s="428"/>
      <c r="K65" s="413"/>
      <c r="L65" s="413"/>
      <c r="M65" s="429"/>
      <c r="N65" s="413"/>
      <c r="O65" s="413"/>
      <c r="P65" s="435"/>
      <c r="Q65" s="514">
        <v>64.5</v>
      </c>
      <c r="R65" s="514">
        <v>64.5</v>
      </c>
      <c r="S65" s="520">
        <f>SUM(R65/Q65*100%)</f>
        <v>1</v>
      </c>
      <c r="T65" s="894"/>
      <c r="U65" s="512"/>
      <c r="V65" s="520" t="e">
        <f>SUM(U65/T65*100%)</f>
        <v>#DIV/0!</v>
      </c>
      <c r="W65" s="514"/>
      <c r="X65" s="514"/>
      <c r="Y65" s="520" t="e">
        <f>SUM(X65/W65*100%)</f>
        <v>#DIV/0!</v>
      </c>
      <c r="Z65" s="627"/>
      <c r="AA65" s="656"/>
      <c r="AB65" s="657"/>
      <c r="AC65" s="643"/>
      <c r="AD65" s="658"/>
      <c r="AE65" s="627"/>
      <c r="AF65" s="656"/>
      <c r="AG65" s="657"/>
      <c r="AH65" s="651"/>
      <c r="AI65" s="658"/>
      <c r="AJ65" s="627"/>
      <c r="AK65" s="656"/>
      <c r="AL65" s="657"/>
      <c r="AM65" s="651"/>
      <c r="AN65" s="658"/>
      <c r="AO65" s="327"/>
      <c r="AP65" s="327"/>
      <c r="AQ65" s="328"/>
      <c r="AR65" s="328"/>
      <c r="AS65" s="328"/>
      <c r="AT65" s="327"/>
      <c r="AU65" s="327"/>
      <c r="AV65" s="328"/>
      <c r="AW65" s="328"/>
      <c r="AX65" s="328"/>
      <c r="AY65" s="327"/>
      <c r="AZ65" s="327"/>
      <c r="BA65" s="328"/>
      <c r="BB65" s="184"/>
    </row>
    <row r="66" spans="1:54" ht="33.75" customHeight="1">
      <c r="A66" s="175"/>
      <c r="B66" s="1079"/>
      <c r="C66" s="1079"/>
      <c r="D66" s="144" t="s">
        <v>1</v>
      </c>
      <c r="E66" s="271"/>
      <c r="F66" s="271"/>
      <c r="G66" s="270"/>
      <c r="H66" s="413"/>
      <c r="I66" s="413"/>
      <c r="J66" s="428"/>
      <c r="K66" s="413"/>
      <c r="L66" s="413"/>
      <c r="M66" s="429"/>
      <c r="N66" s="413"/>
      <c r="O66" s="413"/>
      <c r="P66" s="435"/>
      <c r="Q66" s="514"/>
      <c r="R66" s="514"/>
      <c r="S66" s="520"/>
      <c r="T66" s="894"/>
      <c r="U66" s="512"/>
      <c r="V66" s="520"/>
      <c r="W66" s="512"/>
      <c r="X66" s="512"/>
      <c r="Y66" s="520"/>
      <c r="Z66" s="627"/>
      <c r="AA66" s="656"/>
      <c r="AB66" s="657"/>
      <c r="AC66" s="643"/>
      <c r="AD66" s="658"/>
      <c r="AE66" s="627"/>
      <c r="AF66" s="656"/>
      <c r="AG66" s="657"/>
      <c r="AH66" s="651"/>
      <c r="AI66" s="658"/>
      <c r="AJ66" s="627"/>
      <c r="AK66" s="656"/>
      <c r="AL66" s="657"/>
      <c r="AM66" s="651"/>
      <c r="AN66" s="658"/>
      <c r="AO66" s="327"/>
      <c r="AP66" s="327"/>
      <c r="AQ66" s="328"/>
      <c r="AR66" s="328"/>
      <c r="AS66" s="328"/>
      <c r="AT66" s="327"/>
      <c r="AU66" s="327"/>
      <c r="AV66" s="328"/>
      <c r="AW66" s="328"/>
      <c r="AX66" s="328"/>
      <c r="AY66" s="327"/>
      <c r="AZ66" s="327"/>
      <c r="BA66" s="328"/>
      <c r="BB66" s="184"/>
    </row>
    <row r="67" spans="1:54" ht="33.75" customHeight="1">
      <c r="A67" s="175"/>
      <c r="B67" s="1079"/>
      <c r="C67" s="1079"/>
      <c r="D67" s="145" t="s">
        <v>362</v>
      </c>
      <c r="E67" s="271"/>
      <c r="F67" s="271"/>
      <c r="G67" s="270"/>
      <c r="H67" s="413"/>
      <c r="I67" s="413"/>
      <c r="J67" s="428"/>
      <c r="K67" s="413"/>
      <c r="L67" s="413"/>
      <c r="M67" s="429"/>
      <c r="N67" s="413"/>
      <c r="O67" s="413"/>
      <c r="P67" s="435"/>
      <c r="Q67" s="514"/>
      <c r="R67" s="514"/>
      <c r="S67" s="520"/>
      <c r="T67" s="894"/>
      <c r="U67" s="512"/>
      <c r="V67" s="520"/>
      <c r="W67" s="516"/>
      <c r="X67" s="516"/>
      <c r="Y67" s="520"/>
      <c r="Z67" s="627"/>
      <c r="AA67" s="656"/>
      <c r="AB67" s="657"/>
      <c r="AC67" s="643"/>
      <c r="AD67" s="658"/>
      <c r="AE67" s="627"/>
      <c r="AF67" s="656"/>
      <c r="AG67" s="657"/>
      <c r="AH67" s="651"/>
      <c r="AI67" s="658"/>
      <c r="AJ67" s="627"/>
      <c r="AK67" s="656"/>
      <c r="AL67" s="657"/>
      <c r="AM67" s="651"/>
      <c r="AN67" s="658"/>
      <c r="AO67" s="327"/>
      <c r="AP67" s="327"/>
      <c r="AQ67" s="328"/>
      <c r="AR67" s="328"/>
      <c r="AS67" s="328"/>
      <c r="AT67" s="327"/>
      <c r="AU67" s="327"/>
      <c r="AV67" s="328"/>
      <c r="AW67" s="328"/>
      <c r="AX67" s="328"/>
      <c r="AY67" s="327"/>
      <c r="AZ67" s="327"/>
      <c r="BA67" s="328"/>
      <c r="BB67" s="184"/>
    </row>
    <row r="68" spans="1:54" ht="15.6">
      <c r="A68" s="175"/>
      <c r="B68" s="1079"/>
      <c r="C68" s="1079"/>
      <c r="D68" s="139" t="s">
        <v>253</v>
      </c>
      <c r="E68" s="271">
        <f>SUM(H68,K68,N68,Q68,T68,W68,Z68,AE68,AJ68,AO68,AT68,AY68)</f>
        <v>64.5</v>
      </c>
      <c r="F68" s="271">
        <f>SUM(I68,L68,O68,R68,U68,X68,AA68,AF68,AK68,AP68,AU68,AZ68)</f>
        <v>64.5</v>
      </c>
      <c r="G68" s="270">
        <f>SUM(F68/E68*100)</f>
        <v>100</v>
      </c>
      <c r="H68" s="413"/>
      <c r="I68" s="413"/>
      <c r="J68" s="428"/>
      <c r="K68" s="413"/>
      <c r="L68" s="413"/>
      <c r="M68" s="429"/>
      <c r="N68" s="413"/>
      <c r="O68" s="413"/>
      <c r="P68" s="435"/>
      <c r="Q68" s="514">
        <v>64.5</v>
      </c>
      <c r="R68" s="514">
        <v>64.5</v>
      </c>
      <c r="S68" s="520">
        <f>SUM(R68/Q68*100%)</f>
        <v>1</v>
      </c>
      <c r="T68" s="894"/>
      <c r="U68" s="512"/>
      <c r="V68" s="520" t="e">
        <f>SUM(U68/T68*100%)</f>
        <v>#DIV/0!</v>
      </c>
      <c r="W68" s="514"/>
      <c r="X68" s="514"/>
      <c r="Y68" s="520" t="e">
        <f>SUM(X68/W68*100%)</f>
        <v>#DIV/0!</v>
      </c>
      <c r="Z68" s="627"/>
      <c r="AA68" s="656"/>
      <c r="AB68" s="657"/>
      <c r="AC68" s="643"/>
      <c r="AD68" s="658"/>
      <c r="AE68" s="627"/>
      <c r="AF68" s="656"/>
      <c r="AG68" s="657"/>
      <c r="AH68" s="651"/>
      <c r="AI68" s="658"/>
      <c r="AJ68" s="627"/>
      <c r="AK68" s="656"/>
      <c r="AL68" s="657"/>
      <c r="AM68" s="651"/>
      <c r="AN68" s="658"/>
      <c r="AO68" s="327"/>
      <c r="AP68" s="327"/>
      <c r="AQ68" s="328"/>
      <c r="AR68" s="328"/>
      <c r="AS68" s="328"/>
      <c r="AT68" s="327"/>
      <c r="AU68" s="327"/>
      <c r="AV68" s="328"/>
      <c r="AW68" s="328"/>
      <c r="AX68" s="328"/>
      <c r="AY68" s="327"/>
      <c r="AZ68" s="327"/>
      <c r="BA68" s="328"/>
      <c r="BB68" s="184"/>
    </row>
    <row r="69" spans="1:54" ht="33.75" customHeight="1">
      <c r="A69" s="175"/>
      <c r="B69" s="1079"/>
      <c r="C69" s="1079"/>
      <c r="D69" s="139" t="s">
        <v>261</v>
      </c>
      <c r="E69" s="271">
        <f>SUM(H69,K69,N69,Q69,T69,W69,Z69,AE69,AJ69,AO69,AT69,AY69)</f>
        <v>0</v>
      </c>
      <c r="F69" s="271">
        <f>SUM(I69,L69,O69,R69,U69,X69,AA69,AF69,AK69,AP69,AU69,AZ69)</f>
        <v>0</v>
      </c>
      <c r="G69" s="270" t="e">
        <f>SUM(F69/E69*100)</f>
        <v>#DIV/0!</v>
      </c>
      <c r="H69" s="413"/>
      <c r="I69" s="413"/>
      <c r="J69" s="428"/>
      <c r="K69" s="413"/>
      <c r="L69" s="413"/>
      <c r="M69" s="429"/>
      <c r="N69" s="413"/>
      <c r="O69" s="413"/>
      <c r="P69" s="435"/>
      <c r="Q69" s="514"/>
      <c r="R69" s="514"/>
      <c r="S69" s="520" t="e">
        <f>SUM(R69/Q69*100%)</f>
        <v>#DIV/0!</v>
      </c>
      <c r="T69" s="512"/>
      <c r="U69" s="512"/>
      <c r="V69" s="520" t="e">
        <f>SUM(U69/T69*100%)</f>
        <v>#DIV/0!</v>
      </c>
      <c r="W69" s="512"/>
      <c r="X69" s="512"/>
      <c r="Y69" s="518"/>
      <c r="Z69" s="627"/>
      <c r="AA69" s="656"/>
      <c r="AB69" s="657"/>
      <c r="AC69" s="643"/>
      <c r="AD69" s="658"/>
      <c r="AE69" s="627"/>
      <c r="AF69" s="656"/>
      <c r="AG69" s="657"/>
      <c r="AH69" s="651"/>
      <c r="AI69" s="658"/>
      <c r="AJ69" s="627"/>
      <c r="AK69" s="656"/>
      <c r="AL69" s="657"/>
      <c r="AM69" s="651"/>
      <c r="AN69" s="658"/>
      <c r="AO69" s="327"/>
      <c r="AP69" s="327"/>
      <c r="AQ69" s="328"/>
      <c r="AR69" s="328"/>
      <c r="AS69" s="328"/>
      <c r="AT69" s="327"/>
      <c r="AU69" s="327"/>
      <c r="AV69" s="328"/>
      <c r="AW69" s="328"/>
      <c r="AX69" s="328"/>
      <c r="AY69" s="327"/>
      <c r="AZ69" s="327"/>
      <c r="BA69" s="328"/>
      <c r="BB69" s="184"/>
    </row>
    <row r="70" spans="1:54" ht="15.6">
      <c r="A70" s="175"/>
      <c r="B70" s="1079"/>
      <c r="C70" s="1079"/>
      <c r="D70" s="139" t="s">
        <v>254</v>
      </c>
      <c r="E70" s="232"/>
      <c r="F70" s="232"/>
      <c r="G70" s="240"/>
      <c r="H70" s="413"/>
      <c r="I70" s="413"/>
      <c r="J70" s="428"/>
      <c r="K70" s="413"/>
      <c r="L70" s="413"/>
      <c r="M70" s="429"/>
      <c r="N70" s="413"/>
      <c r="O70" s="413"/>
      <c r="P70" s="435"/>
      <c r="Q70" s="512"/>
      <c r="R70" s="512"/>
      <c r="S70" s="518"/>
      <c r="T70" s="512"/>
      <c r="U70" s="512"/>
      <c r="V70" s="518"/>
      <c r="W70" s="512"/>
      <c r="X70" s="512"/>
      <c r="Y70" s="518"/>
      <c r="Z70" s="627"/>
      <c r="AA70" s="656"/>
      <c r="AB70" s="657"/>
      <c r="AC70" s="643"/>
      <c r="AD70" s="658"/>
      <c r="AE70" s="627"/>
      <c r="AF70" s="656"/>
      <c r="AG70" s="657"/>
      <c r="AH70" s="651"/>
      <c r="AI70" s="658"/>
      <c r="AJ70" s="627"/>
      <c r="AK70" s="656"/>
      <c r="AL70" s="657"/>
      <c r="AM70" s="651"/>
      <c r="AN70" s="658"/>
      <c r="AO70" s="327"/>
      <c r="AP70" s="327"/>
      <c r="AQ70" s="328"/>
      <c r="AR70" s="328"/>
      <c r="AS70" s="328"/>
      <c r="AT70" s="327"/>
      <c r="AU70" s="327"/>
      <c r="AV70" s="328"/>
      <c r="AW70" s="328"/>
      <c r="AX70" s="328"/>
      <c r="AY70" s="327"/>
      <c r="AZ70" s="327"/>
      <c r="BA70" s="328"/>
      <c r="BB70" s="184"/>
    </row>
    <row r="71" spans="1:54" ht="33.75" customHeight="1">
      <c r="A71" s="175"/>
      <c r="B71" s="1080"/>
      <c r="C71" s="1080"/>
      <c r="D71" s="141" t="s">
        <v>7</v>
      </c>
      <c r="E71" s="232"/>
      <c r="F71" s="232"/>
      <c r="G71" s="240"/>
      <c r="H71" s="413"/>
      <c r="I71" s="413"/>
      <c r="J71" s="428"/>
      <c r="K71" s="413"/>
      <c r="L71" s="413"/>
      <c r="M71" s="429"/>
      <c r="N71" s="413"/>
      <c r="O71" s="413"/>
      <c r="P71" s="435"/>
      <c r="Q71" s="512"/>
      <c r="R71" s="512"/>
      <c r="S71" s="518"/>
      <c r="T71" s="512"/>
      <c r="U71" s="512"/>
      <c r="V71" s="518"/>
      <c r="W71" s="512"/>
      <c r="X71" s="512"/>
      <c r="Y71" s="518"/>
      <c r="Z71" s="627"/>
      <c r="AA71" s="656"/>
      <c r="AB71" s="657"/>
      <c r="AC71" s="643"/>
      <c r="AD71" s="658"/>
      <c r="AE71" s="627"/>
      <c r="AF71" s="656"/>
      <c r="AG71" s="657"/>
      <c r="AH71" s="651"/>
      <c r="AI71" s="658"/>
      <c r="AJ71" s="627"/>
      <c r="AK71" s="656"/>
      <c r="AL71" s="657"/>
      <c r="AM71" s="651"/>
      <c r="AN71" s="658"/>
      <c r="AO71" s="327"/>
      <c r="AP71" s="327"/>
      <c r="AQ71" s="328"/>
      <c r="AR71" s="328"/>
      <c r="AS71" s="328"/>
      <c r="AT71" s="327"/>
      <c r="AU71" s="327"/>
      <c r="AV71" s="328"/>
      <c r="AW71" s="328"/>
      <c r="AX71" s="328"/>
      <c r="AY71" s="327"/>
      <c r="AZ71" s="327"/>
      <c r="BA71" s="328"/>
      <c r="BB71" s="184"/>
    </row>
    <row r="72" spans="1:54" ht="18.75" customHeight="1">
      <c r="A72" s="174" t="s">
        <v>370</v>
      </c>
      <c r="B72" s="1078" t="s">
        <v>357</v>
      </c>
      <c r="C72" s="1078" t="s">
        <v>284</v>
      </c>
      <c r="D72" s="143" t="s">
        <v>5</v>
      </c>
      <c r="E72" s="271">
        <f>SUM(H72,K72,N72,Q72,T72,W72,Z72,AE72,AJ72,AO72,AT72,AY72)</f>
        <v>6537.5</v>
      </c>
      <c r="F72" s="271">
        <f>SUM(I72,L72,O72,R72,U72,X72,AC72,AH72,AM72,AR72,AW72,AZ72)</f>
        <v>6537.5</v>
      </c>
      <c r="G72" s="270">
        <f>SUM(F72/E72*100)</f>
        <v>100</v>
      </c>
      <c r="H72" s="417"/>
      <c r="I72" s="417"/>
      <c r="J72" s="418"/>
      <c r="K72" s="417"/>
      <c r="L72" s="417"/>
      <c r="M72" s="420"/>
      <c r="N72" s="417"/>
      <c r="O72" s="417"/>
      <c r="P72" s="431"/>
      <c r="Q72" s="514"/>
      <c r="R72" s="514"/>
      <c r="S72" s="515"/>
      <c r="T72" s="514"/>
      <c r="U72" s="514"/>
      <c r="V72" s="515"/>
      <c r="W72" s="514">
        <v>6514.5</v>
      </c>
      <c r="X72" s="514">
        <v>6514.5</v>
      </c>
      <c r="Y72" s="520">
        <f>SUM(X72/W72*100%)</f>
        <v>1</v>
      </c>
      <c r="Z72" s="700">
        <v>23</v>
      </c>
      <c r="AA72" s="701"/>
      <c r="AB72" s="702"/>
      <c r="AC72" s="700">
        <v>23</v>
      </c>
      <c r="AD72" s="684">
        <f>SUM(AC72/Z72*100)</f>
        <v>100</v>
      </c>
      <c r="AE72" s="913"/>
      <c r="AF72" s="701"/>
      <c r="AG72" s="702"/>
      <c r="AH72" s="808"/>
      <c r="AI72" s="684" t="e">
        <f>SUM(AH72/AE72*100)</f>
        <v>#DIV/0!</v>
      </c>
      <c r="AJ72" s="700"/>
      <c r="AK72" s="701"/>
      <c r="AL72" s="702"/>
      <c r="AM72" s="808"/>
      <c r="AN72" s="662" t="e">
        <f>SUM(AM72/AJ72*100)</f>
        <v>#DIV/0!</v>
      </c>
      <c r="AO72" s="324"/>
      <c r="AP72" s="324"/>
      <c r="AQ72" s="325"/>
      <c r="AR72" s="325"/>
      <c r="AS72" s="325"/>
      <c r="AT72" s="324"/>
      <c r="AU72" s="324"/>
      <c r="AV72" s="325"/>
      <c r="AW72" s="325"/>
      <c r="AX72" s="325"/>
      <c r="AY72" s="324"/>
      <c r="AZ72" s="324"/>
      <c r="BA72" s="325"/>
      <c r="BB72" s="183"/>
    </row>
    <row r="73" spans="1:54" ht="15.6">
      <c r="A73" s="175"/>
      <c r="B73" s="1079"/>
      <c r="C73" s="1079"/>
      <c r="D73" s="144" t="s">
        <v>1</v>
      </c>
      <c r="E73" s="271"/>
      <c r="F73" s="269"/>
      <c r="G73" s="270"/>
      <c r="H73" s="413"/>
      <c r="I73" s="413"/>
      <c r="J73" s="428"/>
      <c r="K73" s="413"/>
      <c r="L73" s="413"/>
      <c r="M73" s="429"/>
      <c r="N73" s="413"/>
      <c r="O73" s="413"/>
      <c r="P73" s="432"/>
      <c r="Q73" s="512"/>
      <c r="R73" s="512"/>
      <c r="S73" s="518"/>
      <c r="T73" s="512"/>
      <c r="U73" s="512"/>
      <c r="V73" s="518"/>
      <c r="W73" s="514"/>
      <c r="X73" s="512"/>
      <c r="Y73" s="520"/>
      <c r="Z73" s="683"/>
      <c r="AA73" s="809"/>
      <c r="AB73" s="810"/>
      <c r="AC73" s="683"/>
      <c r="AD73" s="811"/>
      <c r="AE73" s="683"/>
      <c r="AF73" s="809"/>
      <c r="AG73" s="810"/>
      <c r="AH73" s="812"/>
      <c r="AI73" s="811"/>
      <c r="AJ73" s="683"/>
      <c r="AK73" s="809"/>
      <c r="AL73" s="810"/>
      <c r="AM73" s="812"/>
      <c r="AN73" s="662"/>
      <c r="AO73" s="327"/>
      <c r="AP73" s="327"/>
      <c r="AQ73" s="328"/>
      <c r="AR73" s="327"/>
      <c r="AS73" s="327"/>
      <c r="AT73" s="327"/>
      <c r="AU73" s="327"/>
      <c r="AV73" s="328"/>
      <c r="AW73" s="328"/>
      <c r="AX73" s="328"/>
      <c r="AY73" s="327"/>
      <c r="AZ73" s="327"/>
      <c r="BA73" s="328"/>
      <c r="BB73" s="184"/>
    </row>
    <row r="74" spans="1:54" ht="31.5" customHeight="1">
      <c r="A74" s="175"/>
      <c r="B74" s="1079"/>
      <c r="C74" s="1079"/>
      <c r="D74" s="145" t="s">
        <v>362</v>
      </c>
      <c r="E74" s="271"/>
      <c r="F74" s="269"/>
      <c r="G74" s="270"/>
      <c r="H74" s="423"/>
      <c r="I74" s="423"/>
      <c r="J74" s="424"/>
      <c r="K74" s="423"/>
      <c r="L74" s="423"/>
      <c r="M74" s="426"/>
      <c r="N74" s="423"/>
      <c r="O74" s="423"/>
      <c r="P74" s="433"/>
      <c r="Q74" s="516"/>
      <c r="R74" s="516"/>
      <c r="S74" s="517"/>
      <c r="T74" s="516"/>
      <c r="U74" s="516"/>
      <c r="V74" s="517"/>
      <c r="W74" s="514"/>
      <c r="X74" s="516"/>
      <c r="Y74" s="520"/>
      <c r="Z74" s="703"/>
      <c r="AA74" s="704"/>
      <c r="AB74" s="705"/>
      <c r="AC74" s="703"/>
      <c r="AD74" s="813"/>
      <c r="AE74" s="703"/>
      <c r="AF74" s="704"/>
      <c r="AG74" s="705"/>
      <c r="AH74" s="814"/>
      <c r="AI74" s="813"/>
      <c r="AJ74" s="703"/>
      <c r="AK74" s="704"/>
      <c r="AL74" s="705"/>
      <c r="AM74" s="814"/>
      <c r="AN74" s="662"/>
      <c r="AO74" s="327"/>
      <c r="AP74" s="327"/>
      <c r="AQ74" s="328"/>
      <c r="AR74" s="328"/>
      <c r="AS74" s="328"/>
      <c r="AT74" s="327"/>
      <c r="AU74" s="327"/>
      <c r="AV74" s="328"/>
      <c r="AW74" s="328"/>
      <c r="AX74" s="328"/>
      <c r="AY74" s="327"/>
      <c r="AZ74" s="327"/>
      <c r="BA74" s="328"/>
      <c r="BB74" s="184"/>
    </row>
    <row r="75" spans="1:54" ht="21.75" customHeight="1">
      <c r="A75" s="175"/>
      <c r="B75" s="1079"/>
      <c r="C75" s="1079"/>
      <c r="D75" s="139" t="s">
        <v>253</v>
      </c>
      <c r="E75" s="271">
        <f>SUM(H75,K75,N75,Q75,T75,W75,Z75,AE75,AJ75,AO75,AT75,AY75)</f>
        <v>6537.5</v>
      </c>
      <c r="F75" s="271">
        <f>SUM(I75,L75,O75,R75,U75,X75,AC75,AH75,AM75,AR75,AW75,AZ75)</f>
        <v>6537.5</v>
      </c>
      <c r="G75" s="270">
        <f>SUM(F75/E75*100)</f>
        <v>100</v>
      </c>
      <c r="H75" s="423"/>
      <c r="I75" s="423"/>
      <c r="J75" s="424"/>
      <c r="K75" s="423"/>
      <c r="L75" s="423"/>
      <c r="M75" s="426"/>
      <c r="N75" s="423"/>
      <c r="O75" s="423"/>
      <c r="P75" s="433"/>
      <c r="Q75" s="516"/>
      <c r="R75" s="516"/>
      <c r="S75" s="517"/>
      <c r="T75" s="516"/>
      <c r="U75" s="516"/>
      <c r="V75" s="517"/>
      <c r="W75" s="514">
        <v>6514.5</v>
      </c>
      <c r="X75" s="514">
        <v>6514.5</v>
      </c>
      <c r="Y75" s="520">
        <f>SUM(X75/W75*100%)</f>
        <v>1</v>
      </c>
      <c r="Z75" s="700">
        <v>23</v>
      </c>
      <c r="AA75" s="701"/>
      <c r="AB75" s="702"/>
      <c r="AC75" s="700">
        <v>23</v>
      </c>
      <c r="AD75" s="684">
        <f>SUM(AC75/Z75*100)</f>
        <v>100</v>
      </c>
      <c r="AE75" s="913"/>
      <c r="AF75" s="701"/>
      <c r="AG75" s="702"/>
      <c r="AH75" s="808"/>
      <c r="AI75" s="684" t="e">
        <f>SUM(AH75/AE75*100)</f>
        <v>#DIV/0!</v>
      </c>
      <c r="AJ75" s="703"/>
      <c r="AK75" s="704"/>
      <c r="AL75" s="705"/>
      <c r="AM75" s="814"/>
      <c r="AN75" s="662" t="e">
        <f>SUM(AM75/AJ75*100)</f>
        <v>#DIV/0!</v>
      </c>
      <c r="AO75" s="327"/>
      <c r="AP75" s="327"/>
      <c r="AQ75" s="328"/>
      <c r="AR75" s="328"/>
      <c r="AS75" s="328"/>
      <c r="AT75" s="327"/>
      <c r="AU75" s="327"/>
      <c r="AV75" s="328"/>
      <c r="AW75" s="328"/>
      <c r="AX75" s="328"/>
      <c r="AY75" s="327"/>
      <c r="AZ75" s="327"/>
      <c r="BA75" s="328"/>
      <c r="BB75" s="184"/>
    </row>
    <row r="76" spans="1:54" ht="87.75" customHeight="1">
      <c r="A76" s="175"/>
      <c r="B76" s="1079"/>
      <c r="C76" s="1079"/>
      <c r="D76" s="139" t="s">
        <v>261</v>
      </c>
      <c r="E76" s="299">
        <f>SUM(H76,K76,N76,Q76,T76,W76,Z76,AE76,AJ76,AO76,AT76,AY76)</f>
        <v>2121.6</v>
      </c>
      <c r="F76" s="271">
        <f>SUM(I76,L76,O76,R76,U76,X76,AC76,AH76,AM76,AR76,AW76,AZ76)</f>
        <v>2121.6</v>
      </c>
      <c r="G76" s="270">
        <f>SUM(F76/E76*100)</f>
        <v>100</v>
      </c>
      <c r="H76" s="408"/>
      <c r="I76" s="408"/>
      <c r="J76" s="409"/>
      <c r="K76" s="408"/>
      <c r="L76" s="408"/>
      <c r="M76" s="410"/>
      <c r="N76" s="408"/>
      <c r="O76" s="408"/>
      <c r="P76" s="434"/>
      <c r="Q76" s="509"/>
      <c r="R76" s="509"/>
      <c r="S76" s="510"/>
      <c r="T76" s="509"/>
      <c r="U76" s="509"/>
      <c r="V76" s="510"/>
      <c r="W76" s="928">
        <v>2121.6</v>
      </c>
      <c r="X76" s="928">
        <v>2121.6</v>
      </c>
      <c r="Y76" s="520">
        <f>SUM(X76/W76*100%)</f>
        <v>1</v>
      </c>
      <c r="Z76" s="815"/>
      <c r="AA76" s="816"/>
      <c r="AB76" s="817"/>
      <c r="AC76" s="815"/>
      <c r="AD76" s="818"/>
      <c r="AE76" s="815"/>
      <c r="AF76" s="816"/>
      <c r="AG76" s="817"/>
      <c r="AH76" s="819"/>
      <c r="AI76" s="818"/>
      <c r="AJ76" s="815"/>
      <c r="AK76" s="816"/>
      <c r="AL76" s="817"/>
      <c r="AM76" s="819"/>
      <c r="AN76" s="662" t="e">
        <f>SUM(AM76/AJ76*100)</f>
        <v>#DIV/0!</v>
      </c>
      <c r="AO76" s="327"/>
      <c r="AP76" s="327"/>
      <c r="AQ76" s="328"/>
      <c r="AR76" s="328"/>
      <c r="AS76" s="328"/>
      <c r="AT76" s="327"/>
      <c r="AU76" s="327"/>
      <c r="AV76" s="328"/>
      <c r="AW76" s="328"/>
      <c r="AX76" s="328"/>
      <c r="AY76" s="327"/>
      <c r="AZ76" s="327"/>
      <c r="BA76" s="328"/>
      <c r="BB76" s="184"/>
    </row>
    <row r="77" spans="1:54" ht="21.75" customHeight="1">
      <c r="A77" s="175"/>
      <c r="B77" s="1079"/>
      <c r="C77" s="1079"/>
      <c r="D77" s="139" t="s">
        <v>254</v>
      </c>
      <c r="E77" s="236"/>
      <c r="F77" s="236"/>
      <c r="G77" s="235"/>
      <c r="H77" s="408"/>
      <c r="I77" s="408"/>
      <c r="J77" s="409"/>
      <c r="K77" s="408"/>
      <c r="L77" s="408"/>
      <c r="M77" s="410"/>
      <c r="N77" s="408"/>
      <c r="O77" s="408"/>
      <c r="P77" s="434"/>
      <c r="Q77" s="509"/>
      <c r="R77" s="509"/>
      <c r="S77" s="510"/>
      <c r="T77" s="509"/>
      <c r="U77" s="509"/>
      <c r="V77" s="510"/>
      <c r="W77" s="509"/>
      <c r="X77" s="509"/>
      <c r="Y77" s="510"/>
      <c r="Z77" s="623"/>
      <c r="AA77" s="620"/>
      <c r="AB77" s="622"/>
      <c r="AC77" s="624"/>
      <c r="AD77" s="654"/>
      <c r="AE77" s="623"/>
      <c r="AF77" s="620"/>
      <c r="AG77" s="622"/>
      <c r="AH77" s="655"/>
      <c r="AI77" s="654"/>
      <c r="AJ77" s="623"/>
      <c r="AK77" s="620"/>
      <c r="AL77" s="622"/>
      <c r="AM77" s="655"/>
      <c r="AN77" s="654"/>
      <c r="AO77" s="327"/>
      <c r="AP77" s="327"/>
      <c r="AQ77" s="328"/>
      <c r="AR77" s="328"/>
      <c r="AS77" s="328"/>
      <c r="AT77" s="327"/>
      <c r="AU77" s="327"/>
      <c r="AV77" s="328"/>
      <c r="AW77" s="328"/>
      <c r="AX77" s="328"/>
      <c r="AY77" s="327"/>
      <c r="AZ77" s="327"/>
      <c r="BA77" s="328"/>
      <c r="BB77" s="184"/>
    </row>
    <row r="78" spans="1:54" ht="33.75" customHeight="1">
      <c r="A78" s="176"/>
      <c r="B78" s="1080"/>
      <c r="C78" s="1080"/>
      <c r="D78" s="141" t="s">
        <v>7</v>
      </c>
      <c r="E78" s="233"/>
      <c r="F78" s="233"/>
      <c r="G78" s="234"/>
      <c r="H78" s="413"/>
      <c r="I78" s="413"/>
      <c r="J78" s="428"/>
      <c r="K78" s="413"/>
      <c r="L78" s="413"/>
      <c r="M78" s="429"/>
      <c r="N78" s="413"/>
      <c r="O78" s="413"/>
      <c r="P78" s="432"/>
      <c r="Q78" s="512"/>
      <c r="R78" s="512"/>
      <c r="S78" s="518"/>
      <c r="T78" s="512"/>
      <c r="U78" s="512"/>
      <c r="V78" s="518"/>
      <c r="W78" s="512"/>
      <c r="X78" s="512"/>
      <c r="Y78" s="518"/>
      <c r="Z78" s="627"/>
      <c r="AA78" s="614"/>
      <c r="AB78" s="642"/>
      <c r="AC78" s="643"/>
      <c r="AD78" s="650"/>
      <c r="AE78" s="627"/>
      <c r="AF78" s="614"/>
      <c r="AG78" s="642"/>
      <c r="AH78" s="651"/>
      <c r="AI78" s="650"/>
      <c r="AJ78" s="627"/>
      <c r="AK78" s="614"/>
      <c r="AL78" s="642"/>
      <c r="AM78" s="651"/>
      <c r="AN78" s="650"/>
      <c r="AO78" s="327"/>
      <c r="AP78" s="327"/>
      <c r="AQ78" s="328"/>
      <c r="AR78" s="328"/>
      <c r="AS78" s="328"/>
      <c r="AT78" s="327"/>
      <c r="AU78" s="327"/>
      <c r="AV78" s="328"/>
      <c r="AW78" s="328"/>
      <c r="AX78" s="328"/>
      <c r="AY78" s="327"/>
      <c r="AZ78" s="327"/>
      <c r="BA78" s="328"/>
      <c r="BB78" s="185"/>
    </row>
    <row r="79" spans="1:54" ht="18.75" customHeight="1">
      <c r="A79" s="200" t="s">
        <v>267</v>
      </c>
      <c r="B79" s="983" t="s">
        <v>308</v>
      </c>
      <c r="C79" s="983" t="s">
        <v>284</v>
      </c>
      <c r="D79" s="201" t="s">
        <v>5</v>
      </c>
      <c r="E79" s="931">
        <f>SUM(H79,K79,N79,Q79,T79,W79,Z79,AE79,AJ79,AO79,AT79,AY79)</f>
        <v>6390</v>
      </c>
      <c r="F79" s="271">
        <f>SUM(I79,L79,O79,R79,U79,X79,AC79,AH79,AM79,AR79,AW79,AZ79)</f>
        <v>6390</v>
      </c>
      <c r="G79" s="277">
        <f>SUM(F79/E79*100)</f>
        <v>100</v>
      </c>
      <c r="H79" s="436"/>
      <c r="I79" s="436"/>
      <c r="J79" s="437"/>
      <c r="K79" s="436"/>
      <c r="L79" s="436"/>
      <c r="M79" s="436"/>
      <c r="N79" s="436"/>
      <c r="O79" s="436"/>
      <c r="P79" s="438"/>
      <c r="Q79" s="523"/>
      <c r="R79" s="523"/>
      <c r="S79" s="523"/>
      <c r="T79" s="523"/>
      <c r="U79" s="523"/>
      <c r="V79" s="523"/>
      <c r="W79" s="523"/>
      <c r="X79" s="523"/>
      <c r="Y79" s="523"/>
      <c r="Z79" s="673"/>
      <c r="AA79" s="659"/>
      <c r="AB79" s="660"/>
      <c r="AC79" s="673"/>
      <c r="AD79" s="662"/>
      <c r="AE79" s="673"/>
      <c r="AF79" s="659"/>
      <c r="AG79" s="660"/>
      <c r="AH79" s="661"/>
      <c r="AI79" s="673"/>
      <c r="AJ79" s="757">
        <v>6354</v>
      </c>
      <c r="AK79" s="659"/>
      <c r="AL79" s="660"/>
      <c r="AM79" s="757">
        <v>6354</v>
      </c>
      <c r="AN79" s="662">
        <f>SUM(AM79/AJ79*100)</f>
        <v>100</v>
      </c>
      <c r="AO79" s="333">
        <v>36</v>
      </c>
      <c r="AP79" s="330"/>
      <c r="AQ79" s="330"/>
      <c r="AR79" s="333">
        <v>36</v>
      </c>
      <c r="AS79" s="330">
        <f>SUM(AR79/AO79*100)</f>
        <v>100</v>
      </c>
      <c r="AT79" s="929">
        <v>0</v>
      </c>
      <c r="AU79" s="330"/>
      <c r="AV79" s="330"/>
      <c r="AW79" s="330"/>
      <c r="AX79" s="330" t="e">
        <f>SUM(AW79/AT79*100)</f>
        <v>#DIV/0!</v>
      </c>
      <c r="AY79" s="330"/>
      <c r="AZ79" s="330"/>
      <c r="BA79" s="330"/>
      <c r="BB79" s="155"/>
    </row>
    <row r="80" spans="1:54" ht="15.6">
      <c r="A80" s="202"/>
      <c r="B80" s="984"/>
      <c r="C80" s="984"/>
      <c r="D80" s="203" t="s">
        <v>1</v>
      </c>
      <c r="E80" s="931"/>
      <c r="F80" s="271"/>
      <c r="G80" s="290"/>
      <c r="H80" s="439"/>
      <c r="I80" s="439"/>
      <c r="J80" s="440"/>
      <c r="K80" s="439"/>
      <c r="L80" s="439"/>
      <c r="M80" s="439"/>
      <c r="N80" s="439"/>
      <c r="O80" s="439"/>
      <c r="P80" s="441"/>
      <c r="Q80" s="524"/>
      <c r="R80" s="524"/>
      <c r="S80" s="524"/>
      <c r="T80" s="524"/>
      <c r="U80" s="524"/>
      <c r="V80" s="524"/>
      <c r="W80" s="524"/>
      <c r="X80" s="524"/>
      <c r="Y80" s="524"/>
      <c r="Z80" s="674"/>
      <c r="AA80" s="663"/>
      <c r="AB80" s="664"/>
      <c r="AC80" s="674"/>
      <c r="AD80" s="675"/>
      <c r="AE80" s="674"/>
      <c r="AF80" s="663"/>
      <c r="AG80" s="664"/>
      <c r="AH80" s="665"/>
      <c r="AI80" s="674"/>
      <c r="AJ80" s="758"/>
      <c r="AK80" s="663"/>
      <c r="AL80" s="664"/>
      <c r="AM80" s="758"/>
      <c r="AN80" s="662"/>
      <c r="AO80" s="332"/>
      <c r="AP80" s="331"/>
      <c r="AQ80" s="331"/>
      <c r="AR80" s="333"/>
      <c r="AS80" s="330"/>
      <c r="AT80" s="930"/>
      <c r="AU80" s="331"/>
      <c r="AV80" s="331"/>
      <c r="AW80" s="331"/>
      <c r="AX80" s="330"/>
      <c r="AY80" s="331"/>
      <c r="AZ80" s="331"/>
      <c r="BA80" s="331"/>
      <c r="BB80" s="204"/>
    </row>
    <row r="81" spans="1:54" ht="31.5" customHeight="1">
      <c r="A81" s="202"/>
      <c r="B81" s="984"/>
      <c r="C81" s="984"/>
      <c r="D81" s="205" t="s">
        <v>362</v>
      </c>
      <c r="E81" s="931"/>
      <c r="F81" s="271"/>
      <c r="G81" s="290"/>
      <c r="H81" s="442"/>
      <c r="I81" s="442"/>
      <c r="J81" s="443"/>
      <c r="K81" s="442"/>
      <c r="L81" s="442"/>
      <c r="M81" s="442"/>
      <c r="N81" s="442"/>
      <c r="O81" s="442"/>
      <c r="P81" s="444"/>
      <c r="Q81" s="525"/>
      <c r="R81" s="525"/>
      <c r="S81" s="525"/>
      <c r="T81" s="525"/>
      <c r="U81" s="525"/>
      <c r="V81" s="525"/>
      <c r="W81" s="525"/>
      <c r="X81" s="525"/>
      <c r="Y81" s="525"/>
      <c r="Z81" s="676"/>
      <c r="AA81" s="666"/>
      <c r="AB81" s="667"/>
      <c r="AC81" s="676"/>
      <c r="AD81" s="677"/>
      <c r="AE81" s="676"/>
      <c r="AF81" s="666"/>
      <c r="AG81" s="667"/>
      <c r="AH81" s="668"/>
      <c r="AI81" s="674"/>
      <c r="AJ81" s="759"/>
      <c r="AK81" s="666"/>
      <c r="AL81" s="667"/>
      <c r="AM81" s="759"/>
      <c r="AN81" s="662"/>
      <c r="AO81" s="332"/>
      <c r="AP81" s="331"/>
      <c r="AQ81" s="331"/>
      <c r="AR81" s="333"/>
      <c r="AS81" s="330"/>
      <c r="AT81" s="930"/>
      <c r="AU81" s="331"/>
      <c r="AV81" s="331"/>
      <c r="AW81" s="331"/>
      <c r="AX81" s="330"/>
      <c r="AY81" s="331"/>
      <c r="AZ81" s="331"/>
      <c r="BA81" s="331"/>
      <c r="BB81" s="204"/>
    </row>
    <row r="82" spans="1:54" ht="21.75" customHeight="1">
      <c r="A82" s="202"/>
      <c r="B82" s="984"/>
      <c r="C82" s="984"/>
      <c r="D82" s="206" t="s">
        <v>253</v>
      </c>
      <c r="E82" s="931">
        <f>SUM(H82,K82,N82,Q82,T82,W82,Z82,AE82,AJ82,AO82,AT82,AY82)</f>
        <v>6390</v>
      </c>
      <c r="F82" s="271">
        <f>SUM(I82,L82,O82,R82,U82,X82,AC82,AH82,AM82,AR82,AW82,AZ82)</f>
        <v>6390</v>
      </c>
      <c r="G82" s="277">
        <f>SUM(F82/E82*100)</f>
        <v>100</v>
      </c>
      <c r="H82" s="442"/>
      <c r="I82" s="442"/>
      <c r="J82" s="443"/>
      <c r="K82" s="442"/>
      <c r="L82" s="442"/>
      <c r="M82" s="442"/>
      <c r="N82" s="442"/>
      <c r="O82" s="442"/>
      <c r="P82" s="444"/>
      <c r="Q82" s="525"/>
      <c r="R82" s="525"/>
      <c r="S82" s="525"/>
      <c r="T82" s="525"/>
      <c r="U82" s="525"/>
      <c r="V82" s="525"/>
      <c r="W82" s="525"/>
      <c r="X82" s="525"/>
      <c r="Y82" s="525"/>
      <c r="Z82" s="676"/>
      <c r="AA82" s="666"/>
      <c r="AB82" s="667"/>
      <c r="AC82" s="676"/>
      <c r="AD82" s="677"/>
      <c r="AE82" s="676"/>
      <c r="AF82" s="666"/>
      <c r="AG82" s="667"/>
      <c r="AH82" s="668"/>
      <c r="AI82" s="674"/>
      <c r="AJ82" s="757">
        <v>6354</v>
      </c>
      <c r="AK82" s="659"/>
      <c r="AL82" s="660"/>
      <c r="AM82" s="757">
        <v>6354</v>
      </c>
      <c r="AN82" s="662">
        <f>SUM(AM82/AJ82*100)</f>
        <v>100</v>
      </c>
      <c r="AO82" s="333">
        <v>36</v>
      </c>
      <c r="AP82" s="330"/>
      <c r="AQ82" s="330"/>
      <c r="AR82" s="333">
        <v>36</v>
      </c>
      <c r="AS82" s="330">
        <f>SUM(AR82/AO82*100)</f>
        <v>100</v>
      </c>
      <c r="AT82" s="929">
        <v>0</v>
      </c>
      <c r="AU82" s="331"/>
      <c r="AV82" s="331"/>
      <c r="AW82" s="331"/>
      <c r="AX82" s="330" t="e">
        <f t="shared" ref="AX82:AX83" si="1">SUM(AW82/AT82*100)</f>
        <v>#DIV/0!</v>
      </c>
      <c r="AY82" s="331"/>
      <c r="AZ82" s="331"/>
      <c r="BA82" s="331"/>
      <c r="BB82" s="204"/>
    </row>
    <row r="83" spans="1:54" ht="87.75" customHeight="1">
      <c r="A83" s="202"/>
      <c r="B83" s="984"/>
      <c r="C83" s="984"/>
      <c r="D83" s="206" t="s">
        <v>261</v>
      </c>
      <c r="E83" s="299">
        <f>SUM(H83,K83,N83,Q83,T83,W83,Z83,AE83,AJ83,AO83,AT83,AY83)</f>
        <v>0</v>
      </c>
      <c r="F83" s="271">
        <f>SUM(I83,L83,O83,R83,U83,X83,AC83,AH83,AM83,AR83,AW83,AZ83)</f>
        <v>0</v>
      </c>
      <c r="G83" s="277" t="e">
        <f>SUM(F83/E83*100)</f>
        <v>#DIV/0!</v>
      </c>
      <c r="H83" s="445"/>
      <c r="I83" s="445"/>
      <c r="J83" s="446"/>
      <c r="K83" s="445"/>
      <c r="L83" s="445"/>
      <c r="M83" s="445"/>
      <c r="N83" s="445"/>
      <c r="O83" s="445"/>
      <c r="P83" s="447"/>
      <c r="Q83" s="526"/>
      <c r="R83" s="526"/>
      <c r="S83" s="526"/>
      <c r="T83" s="526"/>
      <c r="U83" s="526"/>
      <c r="V83" s="526"/>
      <c r="W83" s="526"/>
      <c r="X83" s="526"/>
      <c r="Y83" s="526"/>
      <c r="Z83" s="669"/>
      <c r="AA83" s="670"/>
      <c r="AB83" s="671"/>
      <c r="AC83" s="669"/>
      <c r="AD83" s="678"/>
      <c r="AE83" s="669"/>
      <c r="AF83" s="670"/>
      <c r="AG83" s="671"/>
      <c r="AH83" s="672"/>
      <c r="AI83" s="674"/>
      <c r="AJ83" s="794">
        <v>0</v>
      </c>
      <c r="AK83" s="659"/>
      <c r="AL83" s="660"/>
      <c r="AM83" s="757"/>
      <c r="AN83" s="662" t="e">
        <f>SUM(AM83/AJ83*100)</f>
        <v>#DIV/0!</v>
      </c>
      <c r="AO83" s="330"/>
      <c r="AP83" s="331"/>
      <c r="AQ83" s="331"/>
      <c r="AR83" s="330"/>
      <c r="AS83" s="330"/>
      <c r="AT83" s="330"/>
      <c r="AU83" s="331"/>
      <c r="AV83" s="331"/>
      <c r="AW83" s="331"/>
      <c r="AX83" s="330" t="e">
        <f t="shared" si="1"/>
        <v>#DIV/0!</v>
      </c>
      <c r="AY83" s="331"/>
      <c r="AZ83" s="331"/>
      <c r="BA83" s="331"/>
      <c r="BB83" s="204"/>
    </row>
    <row r="84" spans="1:54" ht="21.75" customHeight="1">
      <c r="A84" s="202"/>
      <c r="B84" s="984"/>
      <c r="C84" s="984"/>
      <c r="D84" s="206" t="s">
        <v>254</v>
      </c>
      <c r="E84" s="236"/>
      <c r="F84" s="236"/>
      <c r="G84" s="291"/>
      <c r="H84" s="445"/>
      <c r="I84" s="445"/>
      <c r="J84" s="446"/>
      <c r="K84" s="445"/>
      <c r="L84" s="445"/>
      <c r="M84" s="445"/>
      <c r="N84" s="445"/>
      <c r="O84" s="445"/>
      <c r="P84" s="447"/>
      <c r="Q84" s="526"/>
      <c r="R84" s="526"/>
      <c r="S84" s="526"/>
      <c r="T84" s="526"/>
      <c r="U84" s="526"/>
      <c r="V84" s="526"/>
      <c r="W84" s="526"/>
      <c r="X84" s="526"/>
      <c r="Y84" s="526"/>
      <c r="Z84" s="669"/>
      <c r="AA84" s="670"/>
      <c r="AB84" s="671"/>
      <c r="AC84" s="669"/>
      <c r="AD84" s="678"/>
      <c r="AE84" s="669"/>
      <c r="AF84" s="670"/>
      <c r="AG84" s="671"/>
      <c r="AH84" s="672"/>
      <c r="AI84" s="678"/>
      <c r="AJ84" s="669"/>
      <c r="AK84" s="670"/>
      <c r="AL84" s="671"/>
      <c r="AM84" s="672"/>
      <c r="AN84" s="678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204"/>
    </row>
    <row r="85" spans="1:54" ht="33.75" customHeight="1">
      <c r="A85" s="207"/>
      <c r="B85" s="985"/>
      <c r="C85" s="985"/>
      <c r="D85" s="208" t="s">
        <v>7</v>
      </c>
      <c r="E85" s="233"/>
      <c r="F85" s="233"/>
      <c r="G85" s="282"/>
      <c r="H85" s="439"/>
      <c r="I85" s="439"/>
      <c r="J85" s="440"/>
      <c r="K85" s="439"/>
      <c r="L85" s="439"/>
      <c r="M85" s="439"/>
      <c r="N85" s="439"/>
      <c r="O85" s="439"/>
      <c r="P85" s="441"/>
      <c r="Q85" s="524"/>
      <c r="R85" s="524"/>
      <c r="S85" s="524"/>
      <c r="T85" s="524"/>
      <c r="U85" s="524"/>
      <c r="V85" s="524"/>
      <c r="W85" s="524"/>
      <c r="X85" s="524"/>
      <c r="Y85" s="524"/>
      <c r="Z85" s="674"/>
      <c r="AA85" s="663"/>
      <c r="AB85" s="664"/>
      <c r="AC85" s="674"/>
      <c r="AD85" s="675"/>
      <c r="AE85" s="674"/>
      <c r="AF85" s="663"/>
      <c r="AG85" s="664"/>
      <c r="AH85" s="665"/>
      <c r="AI85" s="675"/>
      <c r="AJ85" s="674"/>
      <c r="AK85" s="663"/>
      <c r="AL85" s="664"/>
      <c r="AM85" s="665"/>
      <c r="AN85" s="675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209"/>
    </row>
    <row r="86" spans="1:54" ht="15.6">
      <c r="A86" s="202" t="s">
        <v>268</v>
      </c>
      <c r="B86" s="983" t="s">
        <v>307</v>
      </c>
      <c r="C86" s="983" t="s">
        <v>284</v>
      </c>
      <c r="D86" s="201" t="s">
        <v>5</v>
      </c>
      <c r="E86" s="271">
        <f>SUM(H86,K86,N86,Q86,T86,W86,Z86,AE86,AJ86,AO86,AT86,AY86)</f>
        <v>4396.5</v>
      </c>
      <c r="F86" s="271">
        <f>SUM(I86,L86,O86,R86,U86,X86,AC86,AH86,AM86,AR86,AW86,AZ86)</f>
        <v>4395</v>
      </c>
      <c r="G86" s="277">
        <f>SUM(F86/E86*100)</f>
        <v>99.965881951552376</v>
      </c>
      <c r="H86" s="439"/>
      <c r="I86" s="439"/>
      <c r="J86" s="440"/>
      <c r="K86" s="439"/>
      <c r="L86" s="439"/>
      <c r="M86" s="439"/>
      <c r="N86" s="439"/>
      <c r="O86" s="439"/>
      <c r="P86" s="448"/>
      <c r="Q86" s="524"/>
      <c r="R86" s="524"/>
      <c r="S86" s="524"/>
      <c r="T86" s="524"/>
      <c r="U86" s="524"/>
      <c r="V86" s="524"/>
      <c r="W86" s="524"/>
      <c r="X86" s="524"/>
      <c r="Y86" s="524"/>
      <c r="Z86" s="674"/>
      <c r="AA86" s="679"/>
      <c r="AB86" s="680"/>
      <c r="AC86" s="674"/>
      <c r="AD86" s="681"/>
      <c r="AE86" s="674"/>
      <c r="AF86" s="679"/>
      <c r="AG86" s="680"/>
      <c r="AH86" s="665"/>
      <c r="AI86" s="681"/>
      <c r="AJ86" s="794">
        <v>4395</v>
      </c>
      <c r="AK86" s="659"/>
      <c r="AL86" s="660"/>
      <c r="AM86" s="794">
        <v>4395</v>
      </c>
      <c r="AN86" s="682">
        <f>SUM(AM86/AJ86*100)</f>
        <v>100</v>
      </c>
      <c r="AO86" s="331"/>
      <c r="AP86" s="331"/>
      <c r="AQ86" s="331"/>
      <c r="AR86" s="331"/>
      <c r="AS86" s="330" t="e">
        <f>SUM(AR86/AO86*100)</f>
        <v>#DIV/0!</v>
      </c>
      <c r="AT86" s="331">
        <v>1.5</v>
      </c>
      <c r="AU86" s="333"/>
      <c r="AV86" s="333"/>
      <c r="AW86" s="333"/>
      <c r="AX86" s="330">
        <f>SUM(AW86/AT86*100)</f>
        <v>0</v>
      </c>
      <c r="AY86" s="331"/>
      <c r="AZ86" s="331"/>
      <c r="BA86" s="331"/>
      <c r="BB86" s="204"/>
    </row>
    <row r="87" spans="1:54" ht="33.75" customHeight="1">
      <c r="A87" s="202"/>
      <c r="B87" s="984"/>
      <c r="C87" s="984"/>
      <c r="D87" s="203" t="s">
        <v>1</v>
      </c>
      <c r="E87" s="271"/>
      <c r="F87" s="271"/>
      <c r="G87" s="277"/>
      <c r="H87" s="439"/>
      <c r="I87" s="439"/>
      <c r="J87" s="440"/>
      <c r="K87" s="439"/>
      <c r="L87" s="439"/>
      <c r="M87" s="439"/>
      <c r="N87" s="439"/>
      <c r="O87" s="439"/>
      <c r="P87" s="448"/>
      <c r="Q87" s="524"/>
      <c r="R87" s="524"/>
      <c r="S87" s="524"/>
      <c r="T87" s="524"/>
      <c r="U87" s="524"/>
      <c r="V87" s="524"/>
      <c r="W87" s="524"/>
      <c r="X87" s="524"/>
      <c r="Y87" s="524"/>
      <c r="Z87" s="674"/>
      <c r="AA87" s="679"/>
      <c r="AB87" s="680"/>
      <c r="AC87" s="674"/>
      <c r="AD87" s="681"/>
      <c r="AE87" s="674"/>
      <c r="AF87" s="679"/>
      <c r="AG87" s="680"/>
      <c r="AH87" s="665"/>
      <c r="AI87" s="681"/>
      <c r="AJ87" s="706"/>
      <c r="AK87" s="663"/>
      <c r="AL87" s="664"/>
      <c r="AM87" s="706"/>
      <c r="AN87" s="662"/>
      <c r="AO87" s="331"/>
      <c r="AP87" s="331"/>
      <c r="AQ87" s="331"/>
      <c r="AR87" s="331"/>
      <c r="AS87" s="330"/>
      <c r="AT87" s="331"/>
      <c r="AU87" s="332"/>
      <c r="AV87" s="332"/>
      <c r="AW87" s="332"/>
      <c r="AX87" s="330"/>
      <c r="AY87" s="331"/>
      <c r="AZ87" s="331"/>
      <c r="BA87" s="331"/>
      <c r="BB87" s="204"/>
    </row>
    <row r="88" spans="1:54" ht="33.75" customHeight="1">
      <c r="A88" s="202"/>
      <c r="B88" s="984"/>
      <c r="C88" s="984"/>
      <c r="D88" s="205" t="s">
        <v>362</v>
      </c>
      <c r="E88" s="271"/>
      <c r="F88" s="271"/>
      <c r="G88" s="277"/>
      <c r="H88" s="439"/>
      <c r="I88" s="439"/>
      <c r="J88" s="440"/>
      <c r="K88" s="439"/>
      <c r="L88" s="439"/>
      <c r="M88" s="439"/>
      <c r="N88" s="439"/>
      <c r="O88" s="439"/>
      <c r="P88" s="448"/>
      <c r="Q88" s="524"/>
      <c r="R88" s="524"/>
      <c r="S88" s="524"/>
      <c r="T88" s="524"/>
      <c r="U88" s="524"/>
      <c r="V88" s="524"/>
      <c r="W88" s="524"/>
      <c r="X88" s="524"/>
      <c r="Y88" s="524"/>
      <c r="Z88" s="674"/>
      <c r="AA88" s="679"/>
      <c r="AB88" s="680"/>
      <c r="AC88" s="674"/>
      <c r="AD88" s="681"/>
      <c r="AE88" s="674"/>
      <c r="AF88" s="679"/>
      <c r="AG88" s="680"/>
      <c r="AH88" s="665"/>
      <c r="AI88" s="681"/>
      <c r="AJ88" s="821"/>
      <c r="AK88" s="666"/>
      <c r="AL88" s="667"/>
      <c r="AM88" s="821"/>
      <c r="AN88" s="662"/>
      <c r="AO88" s="331"/>
      <c r="AP88" s="331"/>
      <c r="AQ88" s="331"/>
      <c r="AR88" s="331"/>
      <c r="AS88" s="330"/>
      <c r="AT88" s="331"/>
      <c r="AU88" s="332"/>
      <c r="AV88" s="332"/>
      <c r="AW88" s="332"/>
      <c r="AX88" s="330"/>
      <c r="AY88" s="331"/>
      <c r="AZ88" s="331"/>
      <c r="BA88" s="331"/>
      <c r="BB88" s="204"/>
    </row>
    <row r="89" spans="1:54" ht="15.6">
      <c r="A89" s="202"/>
      <c r="B89" s="984"/>
      <c r="C89" s="984"/>
      <c r="D89" s="206" t="s">
        <v>253</v>
      </c>
      <c r="E89" s="271">
        <f>SUM(H89,K89,N89,Q89,T89,W89,Z89,AE89,AJ89,AO89,AT89,AY89)</f>
        <v>4396.5</v>
      </c>
      <c r="F89" s="271">
        <f>SUM(I89,L89,O89,R89,U89,X89,AC89,AH89,AM89,AR89,AW89,AZ89)</f>
        <v>4395</v>
      </c>
      <c r="G89" s="277">
        <f>SUM(F89/E89*100)</f>
        <v>99.965881951552376</v>
      </c>
      <c r="H89" s="439"/>
      <c r="I89" s="439"/>
      <c r="J89" s="440"/>
      <c r="K89" s="439"/>
      <c r="L89" s="439"/>
      <c r="M89" s="439"/>
      <c r="N89" s="439"/>
      <c r="O89" s="439"/>
      <c r="P89" s="448"/>
      <c r="Q89" s="524"/>
      <c r="R89" s="524"/>
      <c r="S89" s="524"/>
      <c r="T89" s="524"/>
      <c r="U89" s="524"/>
      <c r="V89" s="524"/>
      <c r="W89" s="524"/>
      <c r="X89" s="524"/>
      <c r="Y89" s="524"/>
      <c r="Z89" s="674"/>
      <c r="AA89" s="679"/>
      <c r="AB89" s="680"/>
      <c r="AC89" s="674"/>
      <c r="AD89" s="681"/>
      <c r="AE89" s="674"/>
      <c r="AF89" s="679"/>
      <c r="AG89" s="680"/>
      <c r="AH89" s="665"/>
      <c r="AI89" s="681"/>
      <c r="AJ89" s="794">
        <v>4395</v>
      </c>
      <c r="AK89" s="659"/>
      <c r="AL89" s="660"/>
      <c r="AM89" s="794">
        <v>4395</v>
      </c>
      <c r="AN89" s="682">
        <f>SUM(AM89/AJ89*100)</f>
        <v>100</v>
      </c>
      <c r="AO89" s="331"/>
      <c r="AP89" s="331"/>
      <c r="AQ89" s="331"/>
      <c r="AR89" s="331"/>
      <c r="AS89" s="330" t="e">
        <f>SUM(AR89/AO89*100)</f>
        <v>#DIV/0!</v>
      </c>
      <c r="AT89" s="331">
        <v>1.5</v>
      </c>
      <c r="AU89" s="332"/>
      <c r="AV89" s="332"/>
      <c r="AW89" s="332"/>
      <c r="AX89" s="330">
        <f t="shared" ref="AX89:AX90" si="2">SUM(AW89/AT89*100)</f>
        <v>0</v>
      </c>
      <c r="AY89" s="331"/>
      <c r="AZ89" s="331"/>
      <c r="BA89" s="331"/>
      <c r="BB89" s="204"/>
    </row>
    <row r="90" spans="1:54" ht="78">
      <c r="A90" s="202"/>
      <c r="B90" s="984"/>
      <c r="C90" s="984"/>
      <c r="D90" s="206" t="s">
        <v>261</v>
      </c>
      <c r="E90" s="271">
        <f>SUM(H90,K90,N90,Q90,T90,W90,Z90,AE90,AJ90,AO90,AT90,AY90)</f>
        <v>0</v>
      </c>
      <c r="F90" s="271">
        <f>SUM(I90,L90,O90,R90,U90,X90,AC90,AH90,AM90,AR90,AW90,AZ90)</f>
        <v>0</v>
      </c>
      <c r="G90" s="277" t="e">
        <f>SUM(F90/E90*100)</f>
        <v>#DIV/0!</v>
      </c>
      <c r="H90" s="439"/>
      <c r="I90" s="439"/>
      <c r="J90" s="440"/>
      <c r="K90" s="439"/>
      <c r="L90" s="439"/>
      <c r="M90" s="439"/>
      <c r="N90" s="439"/>
      <c r="O90" s="439"/>
      <c r="P90" s="448"/>
      <c r="Q90" s="524"/>
      <c r="R90" s="524"/>
      <c r="S90" s="524"/>
      <c r="T90" s="524"/>
      <c r="U90" s="524"/>
      <c r="V90" s="524"/>
      <c r="W90" s="524"/>
      <c r="X90" s="524"/>
      <c r="Y90" s="524"/>
      <c r="Z90" s="674"/>
      <c r="AA90" s="679"/>
      <c r="AB90" s="680"/>
      <c r="AC90" s="674"/>
      <c r="AD90" s="681"/>
      <c r="AE90" s="674"/>
      <c r="AF90" s="679"/>
      <c r="AG90" s="680"/>
      <c r="AH90" s="665"/>
      <c r="AI90" s="681"/>
      <c r="AJ90" s="683">
        <v>0</v>
      </c>
      <c r="AK90" s="683"/>
      <c r="AL90" s="683"/>
      <c r="AM90" s="683"/>
      <c r="AN90" s="684" t="e">
        <f>SUM(AM90/AJ90*100)</f>
        <v>#DIV/0!</v>
      </c>
      <c r="AO90" s="331"/>
      <c r="AP90" s="331"/>
      <c r="AQ90" s="331"/>
      <c r="AR90" s="331"/>
      <c r="AS90" s="330" t="e">
        <f>SUM(AR90/AO90*100)</f>
        <v>#DIV/0!</v>
      </c>
      <c r="AT90" s="333"/>
      <c r="AU90" s="332"/>
      <c r="AV90" s="332"/>
      <c r="AW90" s="332"/>
      <c r="AX90" s="330" t="e">
        <f t="shared" si="2"/>
        <v>#DIV/0!</v>
      </c>
      <c r="AY90" s="331"/>
      <c r="AZ90" s="331"/>
      <c r="BA90" s="331"/>
      <c r="BB90" s="204"/>
    </row>
    <row r="91" spans="1:54" ht="15.6">
      <c r="A91" s="202"/>
      <c r="B91" s="984"/>
      <c r="C91" s="984"/>
      <c r="D91" s="206" t="s">
        <v>254</v>
      </c>
      <c r="E91" s="269"/>
      <c r="F91" s="269"/>
      <c r="G91" s="281"/>
      <c r="H91" s="439"/>
      <c r="I91" s="439"/>
      <c r="J91" s="440"/>
      <c r="K91" s="439"/>
      <c r="L91" s="439"/>
      <c r="M91" s="439"/>
      <c r="N91" s="439"/>
      <c r="O91" s="439"/>
      <c r="P91" s="448"/>
      <c r="Q91" s="524"/>
      <c r="R91" s="524"/>
      <c r="S91" s="524"/>
      <c r="T91" s="524"/>
      <c r="U91" s="524"/>
      <c r="V91" s="524"/>
      <c r="W91" s="524"/>
      <c r="X91" s="524"/>
      <c r="Y91" s="524"/>
      <c r="Z91" s="674"/>
      <c r="AA91" s="679"/>
      <c r="AB91" s="680"/>
      <c r="AC91" s="674"/>
      <c r="AD91" s="681"/>
      <c r="AE91" s="674"/>
      <c r="AF91" s="679"/>
      <c r="AG91" s="680"/>
      <c r="AH91" s="665"/>
      <c r="AI91" s="681"/>
      <c r="AJ91" s="674"/>
      <c r="AK91" s="679"/>
      <c r="AL91" s="680"/>
      <c r="AM91" s="665"/>
      <c r="AN91" s="68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204"/>
    </row>
    <row r="92" spans="1:54" ht="33.75" customHeight="1">
      <c r="A92" s="202"/>
      <c r="B92" s="985"/>
      <c r="C92" s="985"/>
      <c r="D92" s="208" t="s">
        <v>7</v>
      </c>
      <c r="E92" s="269"/>
      <c r="F92" s="269"/>
      <c r="G92" s="281"/>
      <c r="H92" s="439"/>
      <c r="I92" s="439"/>
      <c r="J92" s="440"/>
      <c r="K92" s="439"/>
      <c r="L92" s="439"/>
      <c r="M92" s="439"/>
      <c r="N92" s="439"/>
      <c r="O92" s="439"/>
      <c r="P92" s="448"/>
      <c r="Q92" s="524"/>
      <c r="R92" s="524"/>
      <c r="S92" s="524"/>
      <c r="T92" s="524"/>
      <c r="U92" s="524"/>
      <c r="V92" s="524"/>
      <c r="W92" s="524"/>
      <c r="X92" s="524"/>
      <c r="Y92" s="524"/>
      <c r="Z92" s="674"/>
      <c r="AA92" s="679"/>
      <c r="AB92" s="680"/>
      <c r="AC92" s="674"/>
      <c r="AD92" s="681"/>
      <c r="AE92" s="674"/>
      <c r="AF92" s="679"/>
      <c r="AG92" s="680"/>
      <c r="AH92" s="665"/>
      <c r="AI92" s="681"/>
      <c r="AJ92" s="674"/>
      <c r="AK92" s="679"/>
      <c r="AL92" s="680"/>
      <c r="AM92" s="665"/>
      <c r="AN92" s="68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204"/>
    </row>
    <row r="93" spans="1:54" ht="18.75" customHeight="1">
      <c r="A93" s="200" t="s">
        <v>372</v>
      </c>
      <c r="B93" s="983" t="s">
        <v>306</v>
      </c>
      <c r="C93" s="983" t="s">
        <v>284</v>
      </c>
      <c r="D93" s="201" t="s">
        <v>5</v>
      </c>
      <c r="E93" s="931">
        <f>SUM(H93,K93,N93,Q93,T93,W93,Z93,AE93,AJ93,AO93,AT93,AY93)</f>
        <v>514.5</v>
      </c>
      <c r="F93" s="271">
        <f>SUM(I93,L93,O93,R93,U93,X93,AC93,AH93,AM93,AR93,AW93,AZ93)</f>
        <v>0</v>
      </c>
      <c r="G93" s="277">
        <f>SUM(F93/E93*100)</f>
        <v>0</v>
      </c>
      <c r="H93" s="436"/>
      <c r="I93" s="436"/>
      <c r="J93" s="437"/>
      <c r="K93" s="436"/>
      <c r="L93" s="436"/>
      <c r="M93" s="436"/>
      <c r="N93" s="436"/>
      <c r="O93" s="436"/>
      <c r="P93" s="438"/>
      <c r="Q93" s="523"/>
      <c r="R93" s="523"/>
      <c r="S93" s="523"/>
      <c r="T93" s="523"/>
      <c r="U93" s="523"/>
      <c r="V93" s="523"/>
      <c r="W93" s="523"/>
      <c r="X93" s="523"/>
      <c r="Y93" s="523"/>
      <c r="Z93" s="673"/>
      <c r="AA93" s="659"/>
      <c r="AB93" s="660"/>
      <c r="AC93" s="673"/>
      <c r="AD93" s="662"/>
      <c r="AE93" s="673"/>
      <c r="AF93" s="659"/>
      <c r="AG93" s="660"/>
      <c r="AH93" s="661"/>
      <c r="AI93" s="662"/>
      <c r="AJ93" s="673"/>
      <c r="AK93" s="659"/>
      <c r="AL93" s="660"/>
      <c r="AM93" s="661"/>
      <c r="AN93" s="662"/>
      <c r="AO93" s="330"/>
      <c r="AP93" s="330"/>
      <c r="AQ93" s="330"/>
      <c r="AR93" s="330"/>
      <c r="AS93" s="330"/>
      <c r="AT93" s="932">
        <v>514.5</v>
      </c>
      <c r="AU93" s="330"/>
      <c r="AV93" s="330"/>
      <c r="AW93" s="330"/>
      <c r="AX93" s="330">
        <f>SUM(AW93/AT93*100)</f>
        <v>0</v>
      </c>
      <c r="AY93" s="330"/>
      <c r="AZ93" s="330"/>
      <c r="BA93" s="330"/>
      <c r="BB93" s="155"/>
    </row>
    <row r="94" spans="1:54" ht="15.6">
      <c r="A94" s="202"/>
      <c r="B94" s="984"/>
      <c r="C94" s="984"/>
      <c r="D94" s="203" t="s">
        <v>1</v>
      </c>
      <c r="E94" s="931"/>
      <c r="F94" s="271"/>
      <c r="G94" s="277"/>
      <c r="H94" s="439"/>
      <c r="I94" s="439"/>
      <c r="J94" s="440"/>
      <c r="K94" s="439"/>
      <c r="L94" s="439"/>
      <c r="M94" s="439"/>
      <c r="N94" s="439"/>
      <c r="O94" s="439"/>
      <c r="P94" s="441"/>
      <c r="Q94" s="524"/>
      <c r="R94" s="524"/>
      <c r="S94" s="524"/>
      <c r="T94" s="524"/>
      <c r="U94" s="524"/>
      <c r="V94" s="524"/>
      <c r="W94" s="524"/>
      <c r="X94" s="524"/>
      <c r="Y94" s="524"/>
      <c r="Z94" s="674"/>
      <c r="AA94" s="663"/>
      <c r="AB94" s="664"/>
      <c r="AC94" s="674"/>
      <c r="AD94" s="675"/>
      <c r="AE94" s="674"/>
      <c r="AF94" s="663"/>
      <c r="AG94" s="664"/>
      <c r="AH94" s="665"/>
      <c r="AI94" s="675"/>
      <c r="AJ94" s="674"/>
      <c r="AK94" s="663"/>
      <c r="AL94" s="664"/>
      <c r="AM94" s="665"/>
      <c r="AN94" s="675"/>
      <c r="AO94" s="331"/>
      <c r="AP94" s="331"/>
      <c r="AQ94" s="331"/>
      <c r="AR94" s="331"/>
      <c r="AS94" s="331"/>
      <c r="AT94" s="932"/>
      <c r="AU94" s="331"/>
      <c r="AV94" s="331"/>
      <c r="AW94" s="330"/>
      <c r="AX94" s="330"/>
      <c r="AY94" s="331"/>
      <c r="AZ94" s="331"/>
      <c r="BA94" s="331"/>
      <c r="BB94" s="204"/>
    </row>
    <row r="95" spans="1:54" ht="31.5" customHeight="1">
      <c r="A95" s="202"/>
      <c r="B95" s="984"/>
      <c r="C95" s="984"/>
      <c r="D95" s="205" t="s">
        <v>362</v>
      </c>
      <c r="E95" s="931"/>
      <c r="F95" s="271"/>
      <c r="G95" s="277"/>
      <c r="H95" s="442"/>
      <c r="I95" s="442"/>
      <c r="J95" s="443"/>
      <c r="K95" s="442"/>
      <c r="L95" s="442"/>
      <c r="M95" s="442"/>
      <c r="N95" s="442"/>
      <c r="O95" s="442"/>
      <c r="P95" s="444"/>
      <c r="Q95" s="525"/>
      <c r="R95" s="525"/>
      <c r="S95" s="525"/>
      <c r="T95" s="525"/>
      <c r="U95" s="525"/>
      <c r="V95" s="525"/>
      <c r="W95" s="525"/>
      <c r="X95" s="525"/>
      <c r="Y95" s="525"/>
      <c r="Z95" s="676"/>
      <c r="AA95" s="666"/>
      <c r="AB95" s="667"/>
      <c r="AC95" s="676"/>
      <c r="AD95" s="677"/>
      <c r="AE95" s="676"/>
      <c r="AF95" s="666"/>
      <c r="AG95" s="667"/>
      <c r="AH95" s="668"/>
      <c r="AI95" s="677"/>
      <c r="AJ95" s="676"/>
      <c r="AK95" s="666"/>
      <c r="AL95" s="667"/>
      <c r="AM95" s="668"/>
      <c r="AN95" s="677"/>
      <c r="AO95" s="331"/>
      <c r="AP95" s="331"/>
      <c r="AQ95" s="331"/>
      <c r="AR95" s="331"/>
      <c r="AS95" s="331"/>
      <c r="AT95" s="932"/>
      <c r="AU95" s="331"/>
      <c r="AV95" s="331"/>
      <c r="AW95" s="330"/>
      <c r="AX95" s="330"/>
      <c r="AY95" s="331"/>
      <c r="AZ95" s="331"/>
      <c r="BA95" s="331"/>
      <c r="BB95" s="204"/>
    </row>
    <row r="96" spans="1:54" ht="21.75" customHeight="1">
      <c r="A96" s="202"/>
      <c r="B96" s="984"/>
      <c r="C96" s="984"/>
      <c r="D96" s="206" t="s">
        <v>253</v>
      </c>
      <c r="E96" s="931">
        <f>SUM(H96,K96,N96,Q96,T96,W96,Z96,AE96,AJ96,AO96,AT96,AY96)</f>
        <v>514.5</v>
      </c>
      <c r="F96" s="271">
        <f>SUM(I96,L96,O96,R96,U96,X96,AC96,AH96,AM96,AR96,AW96,AZ96)</f>
        <v>0</v>
      </c>
      <c r="G96" s="277">
        <f>SUM(F96/E96*100)</f>
        <v>0</v>
      </c>
      <c r="H96" s="442"/>
      <c r="I96" s="442"/>
      <c r="J96" s="443"/>
      <c r="K96" s="442"/>
      <c r="L96" s="442"/>
      <c r="M96" s="442"/>
      <c r="N96" s="442"/>
      <c r="O96" s="442"/>
      <c r="P96" s="444"/>
      <c r="Q96" s="525"/>
      <c r="R96" s="525"/>
      <c r="S96" s="525"/>
      <c r="T96" s="525"/>
      <c r="U96" s="525"/>
      <c r="V96" s="525"/>
      <c r="W96" s="525"/>
      <c r="X96" s="525"/>
      <c r="Y96" s="525"/>
      <c r="Z96" s="676"/>
      <c r="AA96" s="666"/>
      <c r="AB96" s="667"/>
      <c r="AC96" s="676"/>
      <c r="AD96" s="677"/>
      <c r="AE96" s="676"/>
      <c r="AF96" s="666"/>
      <c r="AG96" s="667"/>
      <c r="AH96" s="668"/>
      <c r="AI96" s="677"/>
      <c r="AJ96" s="676"/>
      <c r="AK96" s="666"/>
      <c r="AL96" s="667"/>
      <c r="AM96" s="668"/>
      <c r="AN96" s="677"/>
      <c r="AO96" s="331"/>
      <c r="AP96" s="331"/>
      <c r="AQ96" s="331"/>
      <c r="AR96" s="331"/>
      <c r="AS96" s="331"/>
      <c r="AT96" s="932">
        <v>514.5</v>
      </c>
      <c r="AU96" s="330"/>
      <c r="AV96" s="330"/>
      <c r="AW96" s="330"/>
      <c r="AX96" s="330">
        <f>SUM(AW96/AT96*100)</f>
        <v>0</v>
      </c>
      <c r="AY96" s="331"/>
      <c r="AZ96" s="331"/>
      <c r="BA96" s="331"/>
      <c r="BB96" s="204"/>
    </row>
    <row r="97" spans="1:55" ht="87.75" customHeight="1">
      <c r="A97" s="202"/>
      <c r="B97" s="984"/>
      <c r="C97" s="984"/>
      <c r="D97" s="206" t="s">
        <v>261</v>
      </c>
      <c r="E97" s="931">
        <f>SUM(H97,K97,N97,Q97,T97,W97,Z97,AE97,AJ97,AO97,AT97,AY97)</f>
        <v>463.5</v>
      </c>
      <c r="F97" s="271">
        <f>SUM(I97,L97,O97,R97,U97,X97,AC97,AH97,AM97,AR97,AW97,AZ97)</f>
        <v>0</v>
      </c>
      <c r="G97" s="277">
        <f>SUM(F97/E97*100)</f>
        <v>0</v>
      </c>
      <c r="H97" s="445"/>
      <c r="I97" s="445"/>
      <c r="J97" s="446"/>
      <c r="K97" s="445"/>
      <c r="L97" s="445"/>
      <c r="M97" s="445"/>
      <c r="N97" s="445"/>
      <c r="O97" s="445"/>
      <c r="P97" s="447"/>
      <c r="Q97" s="526"/>
      <c r="R97" s="526"/>
      <c r="S97" s="526"/>
      <c r="T97" s="526"/>
      <c r="U97" s="526"/>
      <c r="V97" s="526"/>
      <c r="W97" s="526"/>
      <c r="X97" s="526"/>
      <c r="Y97" s="526"/>
      <c r="Z97" s="669"/>
      <c r="AA97" s="670"/>
      <c r="AB97" s="671"/>
      <c r="AC97" s="669"/>
      <c r="AD97" s="678"/>
      <c r="AE97" s="669"/>
      <c r="AF97" s="670"/>
      <c r="AG97" s="671"/>
      <c r="AH97" s="672"/>
      <c r="AI97" s="678"/>
      <c r="AJ97" s="669"/>
      <c r="AK97" s="670"/>
      <c r="AL97" s="671"/>
      <c r="AM97" s="672"/>
      <c r="AN97" s="678"/>
      <c r="AO97" s="331"/>
      <c r="AP97" s="331"/>
      <c r="AQ97" s="331"/>
      <c r="AR97" s="331"/>
      <c r="AS97" s="331"/>
      <c r="AT97" s="929">
        <v>463.5</v>
      </c>
      <c r="AU97" s="332"/>
      <c r="AV97" s="332"/>
      <c r="AW97" s="332"/>
      <c r="AX97" s="330">
        <f>SUM(AW97/AT97*100)</f>
        <v>0</v>
      </c>
      <c r="AY97" s="332">
        <v>0</v>
      </c>
      <c r="AZ97" s="331"/>
      <c r="BA97" s="331"/>
      <c r="BB97" s="204"/>
    </row>
    <row r="98" spans="1:55" ht="21.75" customHeight="1">
      <c r="A98" s="202"/>
      <c r="B98" s="984"/>
      <c r="C98" s="984"/>
      <c r="D98" s="206" t="s">
        <v>254</v>
      </c>
      <c r="E98" s="273"/>
      <c r="F98" s="273"/>
      <c r="G98" s="283"/>
      <c r="H98" s="445"/>
      <c r="I98" s="445"/>
      <c r="J98" s="446"/>
      <c r="K98" s="445"/>
      <c r="L98" s="445"/>
      <c r="M98" s="445"/>
      <c r="N98" s="445"/>
      <c r="O98" s="445"/>
      <c r="P98" s="447"/>
      <c r="Q98" s="526"/>
      <c r="R98" s="526"/>
      <c r="S98" s="526"/>
      <c r="T98" s="526"/>
      <c r="U98" s="526"/>
      <c r="V98" s="526"/>
      <c r="W98" s="526"/>
      <c r="X98" s="526"/>
      <c r="Y98" s="526"/>
      <c r="Z98" s="669"/>
      <c r="AA98" s="670"/>
      <c r="AB98" s="671"/>
      <c r="AC98" s="669"/>
      <c r="AD98" s="678"/>
      <c r="AE98" s="669"/>
      <c r="AF98" s="670"/>
      <c r="AG98" s="671"/>
      <c r="AH98" s="672"/>
      <c r="AI98" s="678"/>
      <c r="AJ98" s="669"/>
      <c r="AK98" s="670"/>
      <c r="AL98" s="671"/>
      <c r="AM98" s="672"/>
      <c r="AN98" s="678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2"/>
      <c r="AZ98" s="331"/>
      <c r="BA98" s="331"/>
      <c r="BB98" s="204"/>
    </row>
    <row r="99" spans="1:55" ht="33.75" customHeight="1">
      <c r="A99" s="207"/>
      <c r="B99" s="985"/>
      <c r="C99" s="985"/>
      <c r="D99" s="208" t="s">
        <v>7</v>
      </c>
      <c r="E99" s="275"/>
      <c r="F99" s="275"/>
      <c r="G99" s="282"/>
      <c r="H99" s="439"/>
      <c r="I99" s="439"/>
      <c r="J99" s="440"/>
      <c r="K99" s="439"/>
      <c r="L99" s="439"/>
      <c r="M99" s="439"/>
      <c r="N99" s="439"/>
      <c r="O99" s="439"/>
      <c r="P99" s="441"/>
      <c r="Q99" s="524"/>
      <c r="R99" s="524"/>
      <c r="S99" s="524"/>
      <c r="T99" s="524"/>
      <c r="U99" s="524"/>
      <c r="V99" s="524"/>
      <c r="W99" s="524"/>
      <c r="X99" s="524"/>
      <c r="Y99" s="524"/>
      <c r="Z99" s="674"/>
      <c r="AA99" s="663"/>
      <c r="AB99" s="664"/>
      <c r="AC99" s="674"/>
      <c r="AD99" s="675"/>
      <c r="AE99" s="674"/>
      <c r="AF99" s="663"/>
      <c r="AG99" s="664"/>
      <c r="AH99" s="665"/>
      <c r="AI99" s="675"/>
      <c r="AJ99" s="674"/>
      <c r="AK99" s="663"/>
      <c r="AL99" s="664"/>
      <c r="AM99" s="665"/>
      <c r="AN99" s="675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2"/>
      <c r="AZ99" s="331"/>
      <c r="BA99" s="331"/>
      <c r="BB99" s="209"/>
    </row>
    <row r="100" spans="1:55" ht="15.6">
      <c r="A100" s="202" t="s">
        <v>269</v>
      </c>
      <c r="B100" s="983" t="s">
        <v>312</v>
      </c>
      <c r="C100" s="983" t="s">
        <v>284</v>
      </c>
      <c r="D100" s="201" t="s">
        <v>5</v>
      </c>
      <c r="E100" s="931">
        <f>SUM(H100,K100,N100,Q100,T100,W100,Z100,AE100,AJ100,AO100,AT100,AY100)</f>
        <v>1245</v>
      </c>
      <c r="F100" s="271">
        <f>SUM(I100,L100,O100,R100,U100,X100,AC100,AH100,AM100,AR100,AW100,AZ100)</f>
        <v>0</v>
      </c>
      <c r="G100" s="277">
        <f>SUM(F100/E100*100)</f>
        <v>0</v>
      </c>
      <c r="H100" s="439"/>
      <c r="I100" s="439"/>
      <c r="J100" s="440"/>
      <c r="K100" s="439"/>
      <c r="L100" s="439"/>
      <c r="M100" s="439"/>
      <c r="N100" s="439"/>
      <c r="O100" s="439"/>
      <c r="P100" s="448"/>
      <c r="Q100" s="524"/>
      <c r="R100" s="524"/>
      <c r="S100" s="524"/>
      <c r="T100" s="524"/>
      <c r="U100" s="524"/>
      <c r="V100" s="524"/>
      <c r="W100" s="524"/>
      <c r="X100" s="524"/>
      <c r="Y100" s="524"/>
      <c r="Z100" s="674"/>
      <c r="AA100" s="679"/>
      <c r="AB100" s="680"/>
      <c r="AC100" s="674"/>
      <c r="AD100" s="681"/>
      <c r="AE100" s="674"/>
      <c r="AF100" s="679"/>
      <c r="AG100" s="680"/>
      <c r="AH100" s="665"/>
      <c r="AI100" s="681"/>
      <c r="AJ100" s="674"/>
      <c r="AK100" s="679"/>
      <c r="AL100" s="680"/>
      <c r="AM100" s="665"/>
      <c r="AN100" s="681"/>
      <c r="AO100" s="331"/>
      <c r="AP100" s="331"/>
      <c r="AQ100" s="331"/>
      <c r="AR100" s="331"/>
      <c r="AS100" s="331"/>
      <c r="AT100" s="929">
        <v>1245</v>
      </c>
      <c r="AU100" s="333"/>
      <c r="AV100" s="333"/>
      <c r="AW100" s="333"/>
      <c r="AX100" s="333">
        <f>SUM(AW100/AT100*100)</f>
        <v>0</v>
      </c>
      <c r="AY100" s="332"/>
      <c r="AZ100" s="332"/>
      <c r="BA100" s="331" t="e">
        <f>SUM(AZ100/AY100*100)</f>
        <v>#DIV/0!</v>
      </c>
      <c r="BB100" s="204"/>
    </row>
    <row r="101" spans="1:55" ht="33.75" customHeight="1">
      <c r="A101" s="202"/>
      <c r="B101" s="984"/>
      <c r="C101" s="984"/>
      <c r="D101" s="203" t="s">
        <v>1</v>
      </c>
      <c r="E101" s="931"/>
      <c r="F101" s="271"/>
      <c r="G101" s="277"/>
      <c r="H101" s="439"/>
      <c r="I101" s="439"/>
      <c r="J101" s="440"/>
      <c r="K101" s="439"/>
      <c r="L101" s="439"/>
      <c r="M101" s="439"/>
      <c r="N101" s="439"/>
      <c r="O101" s="439"/>
      <c r="P101" s="448"/>
      <c r="Q101" s="524"/>
      <c r="R101" s="524"/>
      <c r="S101" s="524"/>
      <c r="T101" s="524"/>
      <c r="U101" s="524"/>
      <c r="V101" s="524"/>
      <c r="W101" s="524"/>
      <c r="X101" s="524"/>
      <c r="Y101" s="524"/>
      <c r="Z101" s="674"/>
      <c r="AA101" s="679"/>
      <c r="AB101" s="680"/>
      <c r="AC101" s="674"/>
      <c r="AD101" s="681"/>
      <c r="AE101" s="674"/>
      <c r="AF101" s="679"/>
      <c r="AG101" s="680"/>
      <c r="AH101" s="665"/>
      <c r="AI101" s="681"/>
      <c r="AJ101" s="674"/>
      <c r="AK101" s="679"/>
      <c r="AL101" s="680"/>
      <c r="AM101" s="665"/>
      <c r="AN101" s="681"/>
      <c r="AO101" s="331"/>
      <c r="AP101" s="331"/>
      <c r="AQ101" s="331"/>
      <c r="AR101" s="331"/>
      <c r="AS101" s="331"/>
      <c r="AT101" s="333"/>
      <c r="AU101" s="331"/>
      <c r="AV101" s="331"/>
      <c r="AW101" s="331"/>
      <c r="AX101" s="333"/>
      <c r="AY101" s="332"/>
      <c r="AZ101" s="332"/>
      <c r="BA101" s="331"/>
      <c r="BB101" s="204"/>
    </row>
    <row r="102" spans="1:55" ht="33.75" customHeight="1">
      <c r="A102" s="202"/>
      <c r="B102" s="984"/>
      <c r="C102" s="984"/>
      <c r="D102" s="205" t="s">
        <v>362</v>
      </c>
      <c r="E102" s="931"/>
      <c r="F102" s="271"/>
      <c r="G102" s="277"/>
      <c r="H102" s="439"/>
      <c r="I102" s="439"/>
      <c r="J102" s="440"/>
      <c r="K102" s="439"/>
      <c r="L102" s="439"/>
      <c r="M102" s="439"/>
      <c r="N102" s="439"/>
      <c r="O102" s="439"/>
      <c r="P102" s="448"/>
      <c r="Q102" s="524"/>
      <c r="R102" s="524"/>
      <c r="S102" s="524"/>
      <c r="T102" s="524"/>
      <c r="U102" s="524"/>
      <c r="V102" s="524"/>
      <c r="W102" s="524"/>
      <c r="X102" s="524"/>
      <c r="Y102" s="524"/>
      <c r="Z102" s="674"/>
      <c r="AA102" s="679"/>
      <c r="AB102" s="680"/>
      <c r="AC102" s="674"/>
      <c r="AD102" s="681"/>
      <c r="AE102" s="674"/>
      <c r="AF102" s="679"/>
      <c r="AG102" s="680"/>
      <c r="AH102" s="665"/>
      <c r="AI102" s="681"/>
      <c r="AJ102" s="674"/>
      <c r="AK102" s="679"/>
      <c r="AL102" s="680"/>
      <c r="AM102" s="665"/>
      <c r="AN102" s="681"/>
      <c r="AO102" s="331"/>
      <c r="AP102" s="331"/>
      <c r="AQ102" s="331"/>
      <c r="AR102" s="331"/>
      <c r="AS102" s="331"/>
      <c r="AT102" s="333"/>
      <c r="AU102" s="331"/>
      <c r="AV102" s="331"/>
      <c r="AW102" s="331"/>
      <c r="AX102" s="333"/>
      <c r="AY102" s="332"/>
      <c r="AZ102" s="332"/>
      <c r="BA102" s="331"/>
      <c r="BB102" s="204"/>
    </row>
    <row r="103" spans="1:55" ht="15.6">
      <c r="A103" s="202"/>
      <c r="B103" s="984"/>
      <c r="C103" s="984"/>
      <c r="D103" s="206" t="s">
        <v>253</v>
      </c>
      <c r="E103" s="931">
        <f>SUM(H103,K103,N103,Q103,T103,W103,Z103,AE103,AJ103,AO103,AT103,AY103)</f>
        <v>1245</v>
      </c>
      <c r="F103" s="271">
        <f>SUM(I103,L103,O103,R103,U103,X103,AC103,AH103,AM103,AR103,AW103,AZ103)</f>
        <v>0</v>
      </c>
      <c r="G103" s="277">
        <f>SUM(F103/E103*100)</f>
        <v>0</v>
      </c>
      <c r="H103" s="439"/>
      <c r="I103" s="439"/>
      <c r="J103" s="440"/>
      <c r="K103" s="439"/>
      <c r="L103" s="439"/>
      <c r="M103" s="439"/>
      <c r="N103" s="439"/>
      <c r="O103" s="439"/>
      <c r="P103" s="448"/>
      <c r="Q103" s="524"/>
      <c r="R103" s="524"/>
      <c r="S103" s="524"/>
      <c r="T103" s="524"/>
      <c r="U103" s="524"/>
      <c r="V103" s="524"/>
      <c r="W103" s="524"/>
      <c r="X103" s="524"/>
      <c r="Y103" s="524"/>
      <c r="Z103" s="674"/>
      <c r="AA103" s="679"/>
      <c r="AB103" s="680"/>
      <c r="AC103" s="674"/>
      <c r="AD103" s="681"/>
      <c r="AE103" s="674"/>
      <c r="AF103" s="679"/>
      <c r="AG103" s="680"/>
      <c r="AH103" s="665"/>
      <c r="AI103" s="681"/>
      <c r="AJ103" s="674"/>
      <c r="AK103" s="679"/>
      <c r="AL103" s="680"/>
      <c r="AM103" s="665"/>
      <c r="AN103" s="681"/>
      <c r="AO103" s="331"/>
      <c r="AP103" s="331"/>
      <c r="AQ103" s="331"/>
      <c r="AR103" s="331"/>
      <c r="AS103" s="331"/>
      <c r="AT103" s="929">
        <v>1245</v>
      </c>
      <c r="AU103" s="333"/>
      <c r="AV103" s="333"/>
      <c r="AW103" s="333"/>
      <c r="AX103" s="333">
        <f>SUM(AW103/AT103*100)</f>
        <v>0</v>
      </c>
      <c r="AY103" s="332"/>
      <c r="AZ103" s="332"/>
      <c r="BA103" s="331" t="e">
        <f>SUM(AZ103/AY103*100)</f>
        <v>#DIV/0!</v>
      </c>
      <c r="BB103" s="204"/>
    </row>
    <row r="104" spans="1:55" ht="33.75" customHeight="1">
      <c r="A104" s="202"/>
      <c r="B104" s="984"/>
      <c r="C104" s="984"/>
      <c r="D104" s="206" t="s">
        <v>261</v>
      </c>
      <c r="E104" s="931">
        <f>SUM(H104,K104,N104,Q104,T104,W104,Z104,AE104,AJ104,AO104,AT104,AY104)</f>
        <v>1245</v>
      </c>
      <c r="F104" s="271">
        <f>SUM(I104,L104,O104,R104,U104,X104,AC104,AH104,AM104,AR104,AW104,AZ104)</f>
        <v>0</v>
      </c>
      <c r="G104" s="277">
        <f>SUM(F104/E104*100)</f>
        <v>0</v>
      </c>
      <c r="H104" s="439"/>
      <c r="I104" s="439"/>
      <c r="J104" s="440"/>
      <c r="K104" s="439"/>
      <c r="L104" s="439"/>
      <c r="M104" s="439"/>
      <c r="N104" s="439"/>
      <c r="O104" s="439"/>
      <c r="P104" s="448"/>
      <c r="Q104" s="524"/>
      <c r="R104" s="524"/>
      <c r="S104" s="524"/>
      <c r="T104" s="524"/>
      <c r="U104" s="524"/>
      <c r="V104" s="524"/>
      <c r="W104" s="524"/>
      <c r="X104" s="524"/>
      <c r="Y104" s="524"/>
      <c r="Z104" s="674"/>
      <c r="AA104" s="679"/>
      <c r="AB104" s="680"/>
      <c r="AC104" s="674"/>
      <c r="AD104" s="681"/>
      <c r="AE104" s="674"/>
      <c r="AF104" s="679"/>
      <c r="AG104" s="680"/>
      <c r="AH104" s="665"/>
      <c r="AI104" s="681"/>
      <c r="AJ104" s="674"/>
      <c r="AK104" s="679"/>
      <c r="AL104" s="680"/>
      <c r="AM104" s="665"/>
      <c r="AN104" s="681"/>
      <c r="AO104" s="331"/>
      <c r="AP104" s="331"/>
      <c r="AQ104" s="331"/>
      <c r="AR104" s="331"/>
      <c r="AS104" s="331"/>
      <c r="AT104" s="929">
        <v>1245</v>
      </c>
      <c r="AU104" s="331"/>
      <c r="AV104" s="331"/>
      <c r="AW104" s="332"/>
      <c r="AX104" s="333">
        <f>SUM(AW104/AT104*100)</f>
        <v>0</v>
      </c>
      <c r="AY104" s="332"/>
      <c r="AZ104" s="332"/>
      <c r="BA104" s="331" t="e">
        <f>SUM(AZ104/AY104*100)</f>
        <v>#DIV/0!</v>
      </c>
      <c r="BB104" s="204"/>
    </row>
    <row r="105" spans="1:55" ht="15.6">
      <c r="A105" s="202"/>
      <c r="B105" s="984"/>
      <c r="C105" s="984"/>
      <c r="D105" s="206" t="s">
        <v>254</v>
      </c>
      <c r="E105" s="269"/>
      <c r="F105" s="269"/>
      <c r="G105" s="278"/>
      <c r="H105" s="439"/>
      <c r="I105" s="439"/>
      <c r="J105" s="440"/>
      <c r="K105" s="439"/>
      <c r="L105" s="439"/>
      <c r="M105" s="439"/>
      <c r="N105" s="439"/>
      <c r="O105" s="439"/>
      <c r="P105" s="448"/>
      <c r="Q105" s="524"/>
      <c r="R105" s="524"/>
      <c r="S105" s="524"/>
      <c r="T105" s="524"/>
      <c r="U105" s="524"/>
      <c r="V105" s="524"/>
      <c r="W105" s="524"/>
      <c r="X105" s="524"/>
      <c r="Y105" s="524"/>
      <c r="Z105" s="674"/>
      <c r="AA105" s="679"/>
      <c r="AB105" s="680"/>
      <c r="AC105" s="674"/>
      <c r="AD105" s="681"/>
      <c r="AE105" s="674"/>
      <c r="AF105" s="679"/>
      <c r="AG105" s="680"/>
      <c r="AH105" s="665"/>
      <c r="AI105" s="681"/>
      <c r="AJ105" s="674"/>
      <c r="AK105" s="679"/>
      <c r="AL105" s="680"/>
      <c r="AM105" s="665"/>
      <c r="AN105" s="68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204"/>
    </row>
    <row r="106" spans="1:55" ht="33.75" customHeight="1">
      <c r="A106" s="207"/>
      <c r="B106" s="985"/>
      <c r="C106" s="985"/>
      <c r="D106" s="208" t="s">
        <v>7</v>
      </c>
      <c r="E106" s="269"/>
      <c r="F106" s="269"/>
      <c r="G106" s="278"/>
      <c r="H106" s="439"/>
      <c r="I106" s="439"/>
      <c r="J106" s="440"/>
      <c r="K106" s="439"/>
      <c r="L106" s="439"/>
      <c r="M106" s="439"/>
      <c r="N106" s="439"/>
      <c r="O106" s="439"/>
      <c r="P106" s="448"/>
      <c r="Q106" s="524"/>
      <c r="R106" s="524"/>
      <c r="S106" s="524"/>
      <c r="T106" s="524"/>
      <c r="U106" s="524"/>
      <c r="V106" s="524"/>
      <c r="W106" s="524"/>
      <c r="X106" s="524"/>
      <c r="Y106" s="524"/>
      <c r="Z106" s="674"/>
      <c r="AA106" s="679"/>
      <c r="AB106" s="680"/>
      <c r="AC106" s="674"/>
      <c r="AD106" s="681"/>
      <c r="AE106" s="674"/>
      <c r="AF106" s="679"/>
      <c r="AG106" s="680"/>
      <c r="AH106" s="665"/>
      <c r="AI106" s="681"/>
      <c r="AJ106" s="674"/>
      <c r="AK106" s="679"/>
      <c r="AL106" s="680"/>
      <c r="AM106" s="665"/>
      <c r="AN106" s="68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204"/>
    </row>
    <row r="107" spans="1:55" s="178" customFormat="1" ht="15.6">
      <c r="A107" s="210"/>
      <c r="B107" s="1075" t="s">
        <v>319</v>
      </c>
      <c r="C107" s="1075"/>
      <c r="D107" s="211" t="s">
        <v>5</v>
      </c>
      <c r="E107" s="279">
        <f>SUM(E37,E44,E51,E58,E65,E72,E79,E86,E93,E100)</f>
        <v>19373</v>
      </c>
      <c r="F107" s="300">
        <f>SUM(I107,L107,O107,R107,U107,X107,AC107,AH107,AM107,AR107,AW107,AZ107)</f>
        <v>17612</v>
      </c>
      <c r="G107" s="280">
        <f>SUM(F107/E107*100)</f>
        <v>90.910029422391986</v>
      </c>
      <c r="H107" s="449">
        <f>SUM(H37,H44,H51,H58,H65,H72,H79,H86,H93,H100)</f>
        <v>3</v>
      </c>
      <c r="I107" s="449">
        <f>SUM(I37,I44,I51,I58,I65,I72,I79,I86,I93,I100)</f>
        <v>3</v>
      </c>
      <c r="J107" s="404">
        <f>SUM(I107/H107*100%)</f>
        <v>1</v>
      </c>
      <c r="K107" s="449">
        <f>SUM(K37,K44,K51,K58,K65,K72,K79,K86,K93,K100)</f>
        <v>183</v>
      </c>
      <c r="L107" s="449">
        <f>SUM(L37,L44,L51,L58,L65,L72,L79,L86,L93,L100)</f>
        <v>183</v>
      </c>
      <c r="M107" s="404">
        <f>SUM(L107/K107*100%)</f>
        <v>1</v>
      </c>
      <c r="N107" s="449">
        <f>SUM(N37,N44,N51,N58,N65,N72,N79,N86,N93,N100)</f>
        <v>3</v>
      </c>
      <c r="O107" s="449">
        <f>SUM(O37,O44,O51,O58,O65,O72,O79,O86,O93,O100)</f>
        <v>3</v>
      </c>
      <c r="P107" s="404">
        <f>SUM(O107/N107*100%)</f>
        <v>1</v>
      </c>
      <c r="Q107" s="527">
        <f>SUM(Q37,Q44,Q51,Q58,Q65,Q72,Q79,Q86,Q93,Q100)</f>
        <v>100.5</v>
      </c>
      <c r="R107" s="527">
        <f>SUM(R37,R44,R51,R58,R65,R72,R79,R86,R93,R100)</f>
        <v>100.5</v>
      </c>
      <c r="S107" s="528">
        <f>SUM(R107/Q107*100)</f>
        <v>100</v>
      </c>
      <c r="T107" s="527">
        <f>SUM(T37,T44,T51,T58,T65,T72,T79,T86,T93,T100)</f>
        <v>0</v>
      </c>
      <c r="U107" s="527">
        <f>SUM(U37,U44,U51,U58,U65,U72,U79,U86,U93,U100)</f>
        <v>0</v>
      </c>
      <c r="V107" s="528" t="e">
        <f>SUM(U107/T107*100)</f>
        <v>#DIV/0!</v>
      </c>
      <c r="W107" s="527">
        <f>SUM(W37,W44,W51,W58,W65,W72,W79,W86,W93,W100)</f>
        <v>6514.5</v>
      </c>
      <c r="X107" s="527">
        <f>SUM(X37,X44,X51,X58,X65,X72,X79,X86,X93,X100)</f>
        <v>6514.5</v>
      </c>
      <c r="Y107" s="528">
        <f>SUM(X107/W107*100)</f>
        <v>100</v>
      </c>
      <c r="Z107" s="685">
        <f>SUM(Z37,Z44,Z51,Z58,Z65,Z72,Z79,Z86,Z93,Z100)</f>
        <v>23</v>
      </c>
      <c r="AA107" s="685">
        <f>SUM(AA37,AA44,AA51,AA58,AA65,AA72,AA79,AA86,AA93,AA100)</f>
        <v>0</v>
      </c>
      <c r="AB107" s="685">
        <f>SUM(AB37,AB44,AB51,AB58,AB65,AB72,AB79,AB86,AB93,AB100)</f>
        <v>0</v>
      </c>
      <c r="AC107" s="685">
        <f>SUM(AC37,AC44,AC51,AC58,AC65,AC72,AC79,AC86,AC93,AC100)</f>
        <v>23</v>
      </c>
      <c r="AD107" s="686">
        <f>SUM(AC107/Z107*100)</f>
        <v>100</v>
      </c>
      <c r="AE107" s="685">
        <f>SUM(AE37,AE44,AE51,AE58,AE65,AE72,AE79,AE86,AE93,AE100)</f>
        <v>0</v>
      </c>
      <c r="AF107" s="685">
        <f>SUM(AF37,AF44,AF51,AF58,AF65,AF72,AF79,AF86,AF93,AF100)</f>
        <v>0</v>
      </c>
      <c r="AG107" s="685">
        <f>SUM(AG37,AG44,AG51,AG58,AG65,AG72,AG79,AG86,AG93,AG100)</f>
        <v>0</v>
      </c>
      <c r="AH107" s="685">
        <f>SUM(AH37,AH44,AH51,AH58,AH65,AH72,AH79,AH86,AH93,AH100)</f>
        <v>0</v>
      </c>
      <c r="AI107" s="686" t="e">
        <f>SUM(AH107/AE107*100)</f>
        <v>#DIV/0!</v>
      </c>
      <c r="AJ107" s="685">
        <f>SUM(AJ37,AJ44,AJ51,AJ58,AJ65,AJ72,AJ79,AJ86,AJ93,AJ100)</f>
        <v>10749</v>
      </c>
      <c r="AK107" s="685">
        <f>SUM(AK37,AK44,AK51,AK58,AK65,AK72,AK79,AK86,AK93,AK100)</f>
        <v>0</v>
      </c>
      <c r="AL107" s="685">
        <f>SUM(AL37,AL44,AL51,AL58,AL65,AL72,AL79,AL86,AL93,AL100)</f>
        <v>0</v>
      </c>
      <c r="AM107" s="685">
        <f>SUM(AM37,AM44,AM51,AM58,AM65,AM72,AM79,AM86,AM93,AM100)</f>
        <v>10749</v>
      </c>
      <c r="AN107" s="686">
        <f>SUM(AM107/AJ107*100)</f>
        <v>100</v>
      </c>
      <c r="AO107" s="334">
        <f>SUM(AO37,AO44,AO51,AO58,AO65,AO72,AO79,AO86,AO93,AO100)</f>
        <v>36</v>
      </c>
      <c r="AP107" s="334">
        <f>SUM(AP37,AP44,AP51,AP58,AP65,AP72,AP79,AP86,AP93,AP100)</f>
        <v>0</v>
      </c>
      <c r="AQ107" s="334">
        <f>SUM(AQ37,AQ44,AQ51,AQ58,AQ65,AQ72,AQ79,AQ86,AQ93,AQ100)</f>
        <v>0</v>
      </c>
      <c r="AR107" s="334">
        <f>SUM(AR37,AR44,AR51,AR58,AR65,AR72,AR79,AR86,AR93,AR100)</f>
        <v>36</v>
      </c>
      <c r="AS107" s="335">
        <f>SUM(AR107/AO107*100)</f>
        <v>100</v>
      </c>
      <c r="AT107" s="334">
        <f>SUM(AT37,AT44,AT51,AT58,AT65,AT72,AT79,AT86,AT93,AT100)</f>
        <v>1761</v>
      </c>
      <c r="AU107" s="334">
        <f>SUM(AU37,AU44,AU51,AU58,AU65,AU72,AU79,AU86,AU93,AU100)</f>
        <v>0</v>
      </c>
      <c r="AV107" s="334">
        <f>SUM(AV37,AV44,AV51,AV58,AV65,AV72,AV79,AV86,AV93,AV100)</f>
        <v>0</v>
      </c>
      <c r="AW107" s="334">
        <f>SUM(AW37,AW44,AW51,AW58,AW65,AW72,AW79,AW86,AW93,AW100)</f>
        <v>0</v>
      </c>
      <c r="AX107" s="335">
        <f>SUM(AW107/AT107*100)</f>
        <v>0</v>
      </c>
      <c r="AY107" s="334">
        <f>SUM(AY37,AY44,AY51,AY58,AY65,AY72,AY79,AY86,AY93,AY100)</f>
        <v>0</v>
      </c>
      <c r="AZ107" s="334">
        <f>SUM(AZ37,AZ44,AZ51,AZ58,AZ65,AZ72,AZ79,AZ86,AZ93,AZ100)</f>
        <v>0</v>
      </c>
      <c r="BA107" s="334" t="e">
        <f>SUM(BA37,BA44,BA51,BA58,BA65,BA72,BA79,BA86,BA93,BA100)</f>
        <v>#DIV/0!</v>
      </c>
      <c r="BB107" s="266"/>
      <c r="BC107" s="267"/>
    </row>
    <row r="108" spans="1:55" s="178" customFormat="1" ht="33.75" customHeight="1">
      <c r="A108" s="210"/>
      <c r="B108" s="1076"/>
      <c r="C108" s="1076"/>
      <c r="D108" s="213" t="s">
        <v>1</v>
      </c>
      <c r="E108" s="279"/>
      <c r="F108" s="300"/>
      <c r="G108" s="280"/>
      <c r="H108" s="449"/>
      <c r="I108" s="449"/>
      <c r="J108" s="404"/>
      <c r="K108" s="449"/>
      <c r="L108" s="449"/>
      <c r="M108" s="404"/>
      <c r="N108" s="449"/>
      <c r="O108" s="449"/>
      <c r="P108" s="404"/>
      <c r="Q108" s="527"/>
      <c r="R108" s="527"/>
      <c r="S108" s="528"/>
      <c r="T108" s="527"/>
      <c r="U108" s="527"/>
      <c r="V108" s="528"/>
      <c r="W108" s="527"/>
      <c r="X108" s="527"/>
      <c r="Y108" s="528"/>
      <c r="Z108" s="685"/>
      <c r="AA108" s="687"/>
      <c r="AB108" s="688"/>
      <c r="AC108" s="689"/>
      <c r="AD108" s="686"/>
      <c r="AE108" s="685"/>
      <c r="AF108" s="687"/>
      <c r="AG108" s="688"/>
      <c r="AH108" s="689"/>
      <c r="AI108" s="686"/>
      <c r="AJ108" s="685"/>
      <c r="AK108" s="687"/>
      <c r="AL108" s="688"/>
      <c r="AM108" s="689"/>
      <c r="AN108" s="686"/>
      <c r="AO108" s="334"/>
      <c r="AP108" s="336"/>
      <c r="AQ108" s="336"/>
      <c r="AR108" s="336"/>
      <c r="AS108" s="335"/>
      <c r="AT108" s="334"/>
      <c r="AU108" s="336"/>
      <c r="AV108" s="336"/>
      <c r="AW108" s="336"/>
      <c r="AX108" s="335"/>
      <c r="AY108" s="334"/>
      <c r="AZ108" s="336"/>
      <c r="BA108" s="336"/>
      <c r="BB108" s="268"/>
      <c r="BC108" s="267"/>
    </row>
    <row r="109" spans="1:55" s="178" customFormat="1" ht="33.75" customHeight="1">
      <c r="A109" s="210"/>
      <c r="B109" s="1076"/>
      <c r="C109" s="1076"/>
      <c r="D109" s="214" t="s">
        <v>362</v>
      </c>
      <c r="E109" s="279"/>
      <c r="F109" s="300"/>
      <c r="G109" s="280"/>
      <c r="H109" s="449"/>
      <c r="I109" s="449"/>
      <c r="J109" s="404"/>
      <c r="K109" s="449"/>
      <c r="L109" s="449"/>
      <c r="M109" s="404"/>
      <c r="N109" s="449"/>
      <c r="O109" s="449"/>
      <c r="P109" s="404"/>
      <c r="Q109" s="527"/>
      <c r="R109" s="527"/>
      <c r="S109" s="528"/>
      <c r="T109" s="527"/>
      <c r="U109" s="527"/>
      <c r="V109" s="528"/>
      <c r="W109" s="527"/>
      <c r="X109" s="527"/>
      <c r="Y109" s="528"/>
      <c r="Z109" s="685"/>
      <c r="AA109" s="687"/>
      <c r="AB109" s="688"/>
      <c r="AC109" s="689"/>
      <c r="AD109" s="686"/>
      <c r="AE109" s="685"/>
      <c r="AF109" s="687"/>
      <c r="AG109" s="688"/>
      <c r="AH109" s="689"/>
      <c r="AI109" s="686"/>
      <c r="AJ109" s="685"/>
      <c r="AK109" s="687"/>
      <c r="AL109" s="688"/>
      <c r="AM109" s="689"/>
      <c r="AN109" s="686"/>
      <c r="AO109" s="334"/>
      <c r="AP109" s="336"/>
      <c r="AQ109" s="336"/>
      <c r="AR109" s="336"/>
      <c r="AS109" s="335"/>
      <c r="AT109" s="334"/>
      <c r="AU109" s="336"/>
      <c r="AV109" s="336"/>
      <c r="AW109" s="336"/>
      <c r="AX109" s="335"/>
      <c r="AY109" s="334"/>
      <c r="AZ109" s="336"/>
      <c r="BA109" s="336"/>
      <c r="BB109" s="268"/>
      <c r="BC109" s="267"/>
    </row>
    <row r="110" spans="1:55" s="178" customFormat="1" ht="15.6">
      <c r="A110" s="210"/>
      <c r="B110" s="1076"/>
      <c r="C110" s="1076"/>
      <c r="D110" s="215" t="s">
        <v>253</v>
      </c>
      <c r="E110" s="279">
        <f>SUM(E40,E47,E54,E61,E68,E75,E82,E89,E96,E103)</f>
        <v>19373</v>
      </c>
      <c r="F110" s="300">
        <f>SUM(I110,L110,O110,R110,U110,X110,AC110,AH110,AM110,AR110,AW110,AZ110)</f>
        <v>17612</v>
      </c>
      <c r="G110" s="280">
        <f>SUM(F110/E110*100)</f>
        <v>90.910029422391986</v>
      </c>
      <c r="H110" s="449">
        <f>SUM(H40,H47,H54,H61,H68,H75,H82,H89,H96,H103)</f>
        <v>3</v>
      </c>
      <c r="I110" s="449">
        <f>SUM(I40,I47,I54,I61,I68,I75,I82,I89,I96,I103)</f>
        <v>3</v>
      </c>
      <c r="J110" s="404">
        <f>SUM(I110/H110*100%)</f>
        <v>1</v>
      </c>
      <c r="K110" s="449">
        <f>SUM(K40,K47,K54,K61,K68,K75,K82,K89,K96,K103)</f>
        <v>183</v>
      </c>
      <c r="L110" s="449">
        <f>SUM(L40,L47,L54,L61,L68,L75,L82,L89,L96,L103)</f>
        <v>183</v>
      </c>
      <c r="M110" s="404">
        <f>SUM(L110/K110*100%)</f>
        <v>1</v>
      </c>
      <c r="N110" s="449">
        <f>SUM(N40,N47,N54,N61,N68,N75,N82,N89,N96,N103)</f>
        <v>3</v>
      </c>
      <c r="O110" s="449">
        <f>SUM(O40,O47,O54,O61,O68,O75,O82,O89,O96,O103)</f>
        <v>3</v>
      </c>
      <c r="P110" s="404">
        <f>SUM(O110/N110*100%)</f>
        <v>1</v>
      </c>
      <c r="Q110" s="527">
        <f>SUM(Q40,Q47,Q54,Q61,Q68,Q75,Q82,Q89,Q96,Q103)</f>
        <v>100.5</v>
      </c>
      <c r="R110" s="527">
        <f>SUM(R40,R47,R54,R61,R68,R75,R82,R89,R96,R103)</f>
        <v>100.5</v>
      </c>
      <c r="S110" s="528">
        <f>SUM(R110/Q110*100)</f>
        <v>100</v>
      </c>
      <c r="T110" s="527">
        <f>SUM(T40,T47,T54,T61,T68,T75,T82,T89,T96,T103)</f>
        <v>0</v>
      </c>
      <c r="U110" s="527">
        <f>SUM(U40,U47,U54,U61,U68,U75,U82,U89,U96,U103)</f>
        <v>0</v>
      </c>
      <c r="V110" s="528" t="e">
        <f>SUM(U110/T110*100)</f>
        <v>#DIV/0!</v>
      </c>
      <c r="W110" s="527">
        <f>SUM(W40,W47,W54,W61,W68,W75,W82,W89,W96,W103)</f>
        <v>6514.5</v>
      </c>
      <c r="X110" s="527">
        <f>SUM(X40,X47,X54,X61,X68,X75,X82,X89,X96,X103)</f>
        <v>6514.5</v>
      </c>
      <c r="Y110" s="528">
        <f>SUM(X110/W110*100)</f>
        <v>100</v>
      </c>
      <c r="Z110" s="685">
        <f t="shared" ref="Z110:AC111" si="3">SUM(Z40,Z47,Z54,Z61,Z68,Z75,Z82,Z89,Z96,Z103)</f>
        <v>23</v>
      </c>
      <c r="AA110" s="685">
        <f t="shared" si="3"/>
        <v>0</v>
      </c>
      <c r="AB110" s="685">
        <f t="shared" si="3"/>
        <v>0</v>
      </c>
      <c r="AC110" s="685">
        <f t="shared" si="3"/>
        <v>23</v>
      </c>
      <c r="AD110" s="686">
        <f t="shared" ref="AD110:AD111" si="4">SUM(AC110/Z110*100)</f>
        <v>100</v>
      </c>
      <c r="AE110" s="685">
        <f t="shared" ref="AE110:AH111" si="5">SUM(AE40,AE47,AE54,AE61,AE68,AE75,AE82,AE89,AE96,AE103)</f>
        <v>0</v>
      </c>
      <c r="AF110" s="685">
        <f t="shared" si="5"/>
        <v>0</v>
      </c>
      <c r="AG110" s="685">
        <f t="shared" si="5"/>
        <v>0</v>
      </c>
      <c r="AH110" s="685">
        <f t="shared" si="5"/>
        <v>0</v>
      </c>
      <c r="AI110" s="686" t="e">
        <f t="shared" ref="AI110:AI111" si="6">SUM(AH110/AE110*100)</f>
        <v>#DIV/0!</v>
      </c>
      <c r="AJ110" s="685">
        <f t="shared" ref="AJ110:AM111" si="7">SUM(AJ40,AJ47,AJ54,AJ61,AJ68,AJ75,AJ82,AJ89,AJ96,AJ103)</f>
        <v>10749</v>
      </c>
      <c r="AK110" s="685">
        <f t="shared" si="7"/>
        <v>0</v>
      </c>
      <c r="AL110" s="685">
        <f t="shared" si="7"/>
        <v>0</v>
      </c>
      <c r="AM110" s="685">
        <f t="shared" si="7"/>
        <v>10749</v>
      </c>
      <c r="AN110" s="686">
        <f t="shared" ref="AN110:AN111" si="8">SUM(AM110/AJ110*100)</f>
        <v>100</v>
      </c>
      <c r="AO110" s="334">
        <f t="shared" ref="AO110:AR111" si="9">SUM(AO40,AO47,AO54,AO61,AO68,AO75,AO82,AO89,AO96,AO103)</f>
        <v>36</v>
      </c>
      <c r="AP110" s="334">
        <f t="shared" si="9"/>
        <v>0</v>
      </c>
      <c r="AQ110" s="334">
        <f t="shared" si="9"/>
        <v>0</v>
      </c>
      <c r="AR110" s="334">
        <f t="shared" si="9"/>
        <v>36</v>
      </c>
      <c r="AS110" s="335">
        <f t="shared" ref="AS110:AS111" si="10">SUM(AR110/AO110*100)</f>
        <v>100</v>
      </c>
      <c r="AT110" s="334">
        <f t="shared" ref="AT110:AW111" si="11">SUM(AT40,AT47,AT54,AT61,AT68,AT75,AT82,AT89,AT96,AT103)</f>
        <v>1761</v>
      </c>
      <c r="AU110" s="334">
        <f t="shared" si="11"/>
        <v>0</v>
      </c>
      <c r="AV110" s="334">
        <f t="shared" si="11"/>
        <v>0</v>
      </c>
      <c r="AW110" s="334">
        <f t="shared" si="11"/>
        <v>0</v>
      </c>
      <c r="AX110" s="335">
        <f t="shared" ref="AX110:AX111" si="12">SUM(AW110/AT110*100)</f>
        <v>0</v>
      </c>
      <c r="AY110" s="334">
        <f t="shared" ref="AY110:BA111" si="13">SUM(AY40,AY47,AY54,AY61,AY68,AY75,AY82,AY89,AY96,AY103)</f>
        <v>0</v>
      </c>
      <c r="AZ110" s="334">
        <f t="shared" si="13"/>
        <v>0</v>
      </c>
      <c r="BA110" s="334" t="e">
        <f t="shared" si="13"/>
        <v>#DIV/0!</v>
      </c>
      <c r="BB110" s="266"/>
      <c r="BC110" s="267"/>
    </row>
    <row r="111" spans="1:55" s="178" customFormat="1" ht="86.25" customHeight="1">
      <c r="A111" s="210"/>
      <c r="B111" s="1076"/>
      <c r="C111" s="1076"/>
      <c r="D111" s="215" t="s">
        <v>261</v>
      </c>
      <c r="E111" s="301">
        <f>SUM(E41,E48,E55,E62,E69,E76,E83,E90,E97,E104)</f>
        <v>3830.1</v>
      </c>
      <c r="F111" s="302">
        <f>SUM(I111,L111,O111,R111,U111,X111,AC111,AH111,AM111,AR111,AW111,AZ111)</f>
        <v>2121.6</v>
      </c>
      <c r="G111" s="280">
        <f>SUM(F111/E111*100)</f>
        <v>55.392809587217037</v>
      </c>
      <c r="H111" s="449">
        <f>SUM(H41,H48,H55,H62,H69,H76,H83,H90,H97,H104)</f>
        <v>0</v>
      </c>
      <c r="I111" s="449">
        <f>SUM(I41,I48,I55,I62,I69,I76,I83,I90,I97,I104)</f>
        <v>0</v>
      </c>
      <c r="J111" s="404" t="e">
        <f>SUM(I111/H111*100%)</f>
        <v>#DIV/0!</v>
      </c>
      <c r="K111" s="449">
        <f>SUM(K41,K48,K55,K62,K69,K76,K83,K90,K97,K104)</f>
        <v>0</v>
      </c>
      <c r="L111" s="449">
        <f>SUM(L41,L48,L55,L62,L69,L76,L83,L90,L97,L104)</f>
        <v>0</v>
      </c>
      <c r="M111" s="404" t="e">
        <f>SUM(L111/K111*100%)</f>
        <v>#DIV/0!</v>
      </c>
      <c r="N111" s="449">
        <f>SUM(N41,N48,N55,N62,N69,N76,N83,N90,N97,N104)</f>
        <v>0</v>
      </c>
      <c r="O111" s="449">
        <f>SUM(O41,O48,O55,O62,O69,O76,O83,O90,O97,O104)</f>
        <v>0</v>
      </c>
      <c r="P111" s="404" t="e">
        <f>SUM(O111/N111*100%)</f>
        <v>#DIV/0!</v>
      </c>
      <c r="Q111" s="527">
        <f>SUM(Q41,Q48,Q55,Q62,Q69,Q76,Q83,Q90,Q97,Q104)</f>
        <v>0</v>
      </c>
      <c r="R111" s="527">
        <f>SUM(R41,R48,R55,R62,R69,R76,R83,R90,R97,R104)</f>
        <v>0</v>
      </c>
      <c r="S111" s="528" t="e">
        <f>SUM(R111/Q111*100)</f>
        <v>#DIV/0!</v>
      </c>
      <c r="T111" s="527">
        <f>SUM(T41,T48,T55,T62,T69,T76,T83,T90,T97,T104)</f>
        <v>0</v>
      </c>
      <c r="U111" s="527">
        <f>SUM(U41,U48,U55,U62,U69,U76,U83,U90,U97,U104)</f>
        <v>0</v>
      </c>
      <c r="V111" s="528" t="e">
        <f>SUM(U111/T111*100)</f>
        <v>#DIV/0!</v>
      </c>
      <c r="W111" s="527">
        <f>SUM(W41,W48,W55,W62,W69,W76,W83,W90,W97,W104)</f>
        <v>2121.6</v>
      </c>
      <c r="X111" s="527">
        <f>SUM(X41,X48,X55,X62,X69,X76,X83,X90,X97,X104)</f>
        <v>2121.6</v>
      </c>
      <c r="Y111" s="528">
        <f>SUM(X111/W111*100)</f>
        <v>100</v>
      </c>
      <c r="Z111" s="685">
        <f t="shared" si="3"/>
        <v>0</v>
      </c>
      <c r="AA111" s="685">
        <f t="shared" si="3"/>
        <v>0</v>
      </c>
      <c r="AB111" s="685">
        <f t="shared" si="3"/>
        <v>0</v>
      </c>
      <c r="AC111" s="685">
        <f t="shared" si="3"/>
        <v>0</v>
      </c>
      <c r="AD111" s="686" t="e">
        <f t="shared" si="4"/>
        <v>#DIV/0!</v>
      </c>
      <c r="AE111" s="685">
        <f t="shared" si="5"/>
        <v>0</v>
      </c>
      <c r="AF111" s="685">
        <f t="shared" si="5"/>
        <v>0</v>
      </c>
      <c r="AG111" s="685">
        <f t="shared" si="5"/>
        <v>0</v>
      </c>
      <c r="AH111" s="685">
        <f t="shared" si="5"/>
        <v>0</v>
      </c>
      <c r="AI111" s="686" t="e">
        <f t="shared" si="6"/>
        <v>#DIV/0!</v>
      </c>
      <c r="AJ111" s="685">
        <f t="shared" si="7"/>
        <v>0</v>
      </c>
      <c r="AK111" s="685">
        <f t="shared" si="7"/>
        <v>0</v>
      </c>
      <c r="AL111" s="685">
        <f t="shared" si="7"/>
        <v>0</v>
      </c>
      <c r="AM111" s="685">
        <f t="shared" si="7"/>
        <v>0</v>
      </c>
      <c r="AN111" s="686" t="e">
        <f t="shared" si="8"/>
        <v>#DIV/0!</v>
      </c>
      <c r="AO111" s="334">
        <f t="shared" si="9"/>
        <v>0</v>
      </c>
      <c r="AP111" s="334">
        <f t="shared" si="9"/>
        <v>0</v>
      </c>
      <c r="AQ111" s="334">
        <f t="shared" si="9"/>
        <v>0</v>
      </c>
      <c r="AR111" s="334">
        <f t="shared" si="9"/>
        <v>0</v>
      </c>
      <c r="AS111" s="335" t="e">
        <f t="shared" si="10"/>
        <v>#DIV/0!</v>
      </c>
      <c r="AT111" s="334">
        <f t="shared" si="11"/>
        <v>1708.5</v>
      </c>
      <c r="AU111" s="334">
        <f t="shared" si="11"/>
        <v>0</v>
      </c>
      <c r="AV111" s="334">
        <f t="shared" si="11"/>
        <v>0</v>
      </c>
      <c r="AW111" s="334">
        <f t="shared" si="11"/>
        <v>0</v>
      </c>
      <c r="AX111" s="335">
        <f t="shared" si="12"/>
        <v>0</v>
      </c>
      <c r="AY111" s="334">
        <f t="shared" si="13"/>
        <v>0</v>
      </c>
      <c r="AZ111" s="334">
        <f t="shared" si="13"/>
        <v>0</v>
      </c>
      <c r="BA111" s="334" t="e">
        <f t="shared" si="13"/>
        <v>#DIV/0!</v>
      </c>
      <c r="BB111" s="266"/>
      <c r="BC111" s="267"/>
    </row>
    <row r="112" spans="1:55" s="178" customFormat="1" ht="15.6">
      <c r="A112" s="210"/>
      <c r="B112" s="1076"/>
      <c r="C112" s="1076"/>
      <c r="D112" s="215" t="s">
        <v>254</v>
      </c>
      <c r="E112" s="279"/>
      <c r="F112" s="279"/>
      <c r="G112" s="280"/>
      <c r="H112" s="450"/>
      <c r="I112" s="450"/>
      <c r="J112" s="451"/>
      <c r="K112" s="450"/>
      <c r="L112" s="450"/>
      <c r="M112" s="450"/>
      <c r="N112" s="450"/>
      <c r="O112" s="450"/>
      <c r="P112" s="452"/>
      <c r="Q112" s="529"/>
      <c r="R112" s="529"/>
      <c r="S112" s="529"/>
      <c r="T112" s="529"/>
      <c r="U112" s="529"/>
      <c r="V112" s="529"/>
      <c r="W112" s="529"/>
      <c r="X112" s="529"/>
      <c r="Y112" s="529"/>
      <c r="Z112" s="690"/>
      <c r="AA112" s="691"/>
      <c r="AB112" s="692"/>
      <c r="AC112" s="690"/>
      <c r="AD112" s="693"/>
      <c r="AE112" s="690"/>
      <c r="AF112" s="691"/>
      <c r="AG112" s="692"/>
      <c r="AH112" s="694"/>
      <c r="AI112" s="693"/>
      <c r="AJ112" s="690"/>
      <c r="AK112" s="691"/>
      <c r="AL112" s="692"/>
      <c r="AM112" s="694"/>
      <c r="AN112" s="693"/>
      <c r="AO112" s="337"/>
      <c r="AP112" s="337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337"/>
      <c r="BA112" s="337"/>
      <c r="BB112" s="212"/>
    </row>
    <row r="113" spans="1:55" s="178" customFormat="1" ht="33.75" customHeight="1">
      <c r="A113" s="210"/>
      <c r="B113" s="1077"/>
      <c r="C113" s="1077"/>
      <c r="D113" s="216" t="s">
        <v>7</v>
      </c>
      <c r="E113" s="279"/>
      <c r="F113" s="279"/>
      <c r="G113" s="280"/>
      <c r="H113" s="450"/>
      <c r="I113" s="450"/>
      <c r="J113" s="451"/>
      <c r="K113" s="450"/>
      <c r="L113" s="450"/>
      <c r="M113" s="450"/>
      <c r="N113" s="450"/>
      <c r="O113" s="450"/>
      <c r="P113" s="452"/>
      <c r="Q113" s="529"/>
      <c r="R113" s="529"/>
      <c r="S113" s="529"/>
      <c r="T113" s="529"/>
      <c r="U113" s="529"/>
      <c r="V113" s="529"/>
      <c r="W113" s="529"/>
      <c r="X113" s="529"/>
      <c r="Y113" s="529"/>
      <c r="Z113" s="690"/>
      <c r="AA113" s="691"/>
      <c r="AB113" s="692"/>
      <c r="AC113" s="690"/>
      <c r="AD113" s="693"/>
      <c r="AE113" s="690"/>
      <c r="AF113" s="691"/>
      <c r="AG113" s="692"/>
      <c r="AH113" s="694"/>
      <c r="AI113" s="693"/>
      <c r="AJ113" s="690"/>
      <c r="AK113" s="691"/>
      <c r="AL113" s="692"/>
      <c r="AM113" s="694"/>
      <c r="AN113" s="693"/>
      <c r="AO113" s="337"/>
      <c r="AP113" s="337"/>
      <c r="AQ113" s="337"/>
      <c r="AR113" s="337"/>
      <c r="AS113" s="337"/>
      <c r="AT113" s="337"/>
      <c r="AU113" s="337"/>
      <c r="AV113" s="337"/>
      <c r="AW113" s="337"/>
      <c r="AX113" s="337"/>
      <c r="AY113" s="337"/>
      <c r="AZ113" s="337"/>
      <c r="BA113" s="337"/>
      <c r="BB113" s="212"/>
    </row>
    <row r="114" spans="1:55" ht="122.25" customHeight="1">
      <c r="A114" s="307"/>
      <c r="B114" s="888" t="s">
        <v>318</v>
      </c>
      <c r="C114" s="307"/>
      <c r="D114" s="140"/>
      <c r="E114" s="233"/>
      <c r="F114" s="233"/>
      <c r="G114" s="237"/>
      <c r="H114" s="416"/>
      <c r="I114" s="417"/>
      <c r="J114" s="418"/>
      <c r="K114" s="417"/>
      <c r="L114" s="419"/>
      <c r="M114" s="420"/>
      <c r="N114" s="417"/>
      <c r="O114" s="417"/>
      <c r="P114" s="420"/>
      <c r="Q114" s="514"/>
      <c r="R114" s="514"/>
      <c r="S114" s="515"/>
      <c r="T114" s="514"/>
      <c r="U114" s="514"/>
      <c r="V114" s="515"/>
      <c r="W114" s="514"/>
      <c r="X114" s="514"/>
      <c r="Y114" s="515"/>
      <c r="Z114" s="630"/>
      <c r="AA114" s="631"/>
      <c r="AB114" s="632"/>
      <c r="AC114" s="633"/>
      <c r="AD114" s="634"/>
      <c r="AE114" s="635"/>
      <c r="AF114" s="631"/>
      <c r="AG114" s="633"/>
      <c r="AH114" s="634"/>
      <c r="AI114" s="634"/>
      <c r="AJ114" s="635"/>
      <c r="AK114" s="631"/>
      <c r="AL114" s="632"/>
      <c r="AM114" s="634"/>
      <c r="AN114" s="636"/>
      <c r="AO114" s="324"/>
      <c r="AP114" s="324"/>
      <c r="AQ114" s="325"/>
      <c r="AR114" s="325"/>
      <c r="AS114" s="325"/>
      <c r="AT114" s="324"/>
      <c r="AU114" s="324"/>
      <c r="AV114" s="325"/>
      <c r="AW114" s="325"/>
      <c r="AX114" s="325"/>
      <c r="AY114" s="324"/>
      <c r="AZ114" s="325"/>
      <c r="BA114" s="325"/>
      <c r="BB114" s="306"/>
    </row>
    <row r="115" spans="1:55" ht="15.6">
      <c r="A115" s="200" t="s">
        <v>320</v>
      </c>
      <c r="B115" s="1065" t="s">
        <v>420</v>
      </c>
      <c r="C115" s="983" t="s">
        <v>284</v>
      </c>
      <c r="D115" s="201" t="s">
        <v>5</v>
      </c>
      <c r="E115" s="269">
        <f>SUM(H115,K115,N115,Q115,T115,W115,Z115,AE115,AJ115,AO115,AT115,AY115)</f>
        <v>792</v>
      </c>
      <c r="F115" s="269">
        <f>SUM(I115,L115,O115,R115,U115,X115,AA115,AF115,AK115,AP115,AU115,AZ115)</f>
        <v>0</v>
      </c>
      <c r="G115" s="277">
        <f>SUM(F115/E115*100)</f>
        <v>0</v>
      </c>
      <c r="H115" s="436"/>
      <c r="I115" s="436"/>
      <c r="J115" s="437"/>
      <c r="K115" s="436"/>
      <c r="L115" s="436"/>
      <c r="M115" s="436"/>
      <c r="N115" s="436"/>
      <c r="O115" s="436"/>
      <c r="P115" s="438"/>
      <c r="Q115" s="523"/>
      <c r="R115" s="523"/>
      <c r="S115" s="523"/>
      <c r="T115" s="523"/>
      <c r="U115" s="523"/>
      <c r="V115" s="523"/>
      <c r="W115" s="523"/>
      <c r="X115" s="523"/>
      <c r="Y115" s="523"/>
      <c r="Z115" s="673"/>
      <c r="AA115" s="659"/>
      <c r="AB115" s="660"/>
      <c r="AC115" s="673"/>
      <c r="AD115" s="662"/>
      <c r="AE115" s="673"/>
      <c r="AF115" s="659"/>
      <c r="AG115" s="660"/>
      <c r="AH115" s="661"/>
      <c r="AI115" s="662"/>
      <c r="AJ115" s="673"/>
      <c r="AK115" s="659"/>
      <c r="AL115" s="660"/>
      <c r="AM115" s="661"/>
      <c r="AN115" s="662"/>
      <c r="AO115" s="330"/>
      <c r="AP115" s="330"/>
      <c r="AQ115" s="330"/>
      <c r="AR115" s="330"/>
      <c r="AS115" s="330"/>
      <c r="AT115" s="330"/>
      <c r="AU115" s="330"/>
      <c r="AV115" s="330"/>
      <c r="AW115" s="330"/>
      <c r="AX115" s="330"/>
      <c r="AY115" s="333">
        <v>792</v>
      </c>
      <c r="AZ115" s="333"/>
      <c r="BA115" s="331">
        <f>SUM(AZ115/AY115*100)</f>
        <v>0</v>
      </c>
      <c r="BB115" s="155"/>
    </row>
    <row r="116" spans="1:55" ht="15.6">
      <c r="A116" s="202"/>
      <c r="B116" s="1066"/>
      <c r="C116" s="984"/>
      <c r="D116" s="203" t="s">
        <v>1</v>
      </c>
      <c r="E116" s="269"/>
      <c r="F116" s="269"/>
      <c r="G116" s="277"/>
      <c r="H116" s="439"/>
      <c r="I116" s="439"/>
      <c r="J116" s="440"/>
      <c r="K116" s="439"/>
      <c r="L116" s="439"/>
      <c r="M116" s="439"/>
      <c r="N116" s="439"/>
      <c r="O116" s="439"/>
      <c r="P116" s="441"/>
      <c r="Q116" s="524"/>
      <c r="R116" s="524"/>
      <c r="S116" s="524"/>
      <c r="T116" s="524"/>
      <c r="U116" s="524"/>
      <c r="V116" s="524"/>
      <c r="W116" s="524"/>
      <c r="X116" s="524"/>
      <c r="Y116" s="524"/>
      <c r="Z116" s="674"/>
      <c r="AA116" s="663"/>
      <c r="AB116" s="664"/>
      <c r="AC116" s="674"/>
      <c r="AD116" s="675"/>
      <c r="AE116" s="674"/>
      <c r="AF116" s="663"/>
      <c r="AG116" s="664"/>
      <c r="AH116" s="665"/>
      <c r="AI116" s="675"/>
      <c r="AJ116" s="674"/>
      <c r="AK116" s="663"/>
      <c r="AL116" s="664"/>
      <c r="AM116" s="665"/>
      <c r="AN116" s="675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2"/>
      <c r="AZ116" s="332"/>
      <c r="BA116" s="331"/>
      <c r="BB116" s="204"/>
    </row>
    <row r="117" spans="1:55" ht="31.5" customHeight="1">
      <c r="A117" s="202"/>
      <c r="B117" s="1066"/>
      <c r="C117" s="984"/>
      <c r="D117" s="205" t="s">
        <v>362</v>
      </c>
      <c r="E117" s="269"/>
      <c r="F117" s="269"/>
      <c r="G117" s="277"/>
      <c r="H117" s="442"/>
      <c r="I117" s="442"/>
      <c r="J117" s="443"/>
      <c r="K117" s="442"/>
      <c r="L117" s="442"/>
      <c r="M117" s="442"/>
      <c r="N117" s="442"/>
      <c r="O117" s="442"/>
      <c r="P117" s="444"/>
      <c r="Q117" s="525"/>
      <c r="R117" s="525"/>
      <c r="S117" s="525"/>
      <c r="T117" s="525"/>
      <c r="U117" s="525"/>
      <c r="V117" s="525"/>
      <c r="W117" s="525"/>
      <c r="X117" s="525"/>
      <c r="Y117" s="525"/>
      <c r="Z117" s="676"/>
      <c r="AA117" s="666"/>
      <c r="AB117" s="667"/>
      <c r="AC117" s="676"/>
      <c r="AD117" s="677"/>
      <c r="AE117" s="676"/>
      <c r="AF117" s="666"/>
      <c r="AG117" s="667"/>
      <c r="AH117" s="668"/>
      <c r="AI117" s="677"/>
      <c r="AJ117" s="676"/>
      <c r="AK117" s="666"/>
      <c r="AL117" s="667"/>
      <c r="AM117" s="668"/>
      <c r="AN117" s="677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2"/>
      <c r="AZ117" s="332"/>
      <c r="BA117" s="331"/>
      <c r="BB117" s="204"/>
    </row>
    <row r="118" spans="1:55" ht="23.25" customHeight="1">
      <c r="A118" s="202"/>
      <c r="B118" s="1066"/>
      <c r="C118" s="984"/>
      <c r="D118" s="206" t="s">
        <v>253</v>
      </c>
      <c r="E118" s="269">
        <f>SUM(H118,K118,N118,Q118,T118,W118,Z118,AE118,AJ118,AO118,AT118,AY118)</f>
        <v>792</v>
      </c>
      <c r="F118" s="269">
        <f>SUM(I118,L118,O118,R118,U118,X118,AA118,AF118,AK118,AP118,AU118,AZ118)</f>
        <v>0</v>
      </c>
      <c r="G118" s="277">
        <f>SUM(F118/E118*100)</f>
        <v>0</v>
      </c>
      <c r="H118" s="442"/>
      <c r="I118" s="442"/>
      <c r="J118" s="443"/>
      <c r="K118" s="442"/>
      <c r="L118" s="442"/>
      <c r="M118" s="442"/>
      <c r="N118" s="442"/>
      <c r="O118" s="442"/>
      <c r="P118" s="444"/>
      <c r="Q118" s="525"/>
      <c r="R118" s="525"/>
      <c r="S118" s="525"/>
      <c r="T118" s="525"/>
      <c r="U118" s="525"/>
      <c r="V118" s="525"/>
      <c r="W118" s="525"/>
      <c r="X118" s="525"/>
      <c r="Y118" s="525"/>
      <c r="Z118" s="676"/>
      <c r="AA118" s="666"/>
      <c r="AB118" s="667"/>
      <c r="AC118" s="676"/>
      <c r="AD118" s="677"/>
      <c r="AE118" s="676"/>
      <c r="AF118" s="666"/>
      <c r="AG118" s="667"/>
      <c r="AH118" s="668"/>
      <c r="AI118" s="677"/>
      <c r="AJ118" s="676"/>
      <c r="AK118" s="666"/>
      <c r="AL118" s="667"/>
      <c r="AM118" s="668"/>
      <c r="AN118" s="677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2">
        <v>792</v>
      </c>
      <c r="AZ118" s="332"/>
      <c r="BA118" s="331">
        <f>SUM(AZ118/AY118*100)</f>
        <v>0</v>
      </c>
      <c r="BB118" s="204"/>
    </row>
    <row r="119" spans="1:55" ht="89.25" customHeight="1">
      <c r="A119" s="202"/>
      <c r="B119" s="1066"/>
      <c r="C119" s="984"/>
      <c r="D119" s="206" t="s">
        <v>261</v>
      </c>
      <c r="E119" s="269">
        <f>SUM(H119,K119,N119,Q119,T119,W119,Z119,AE119,AJ119,AO119,AT119,AY119)</f>
        <v>0</v>
      </c>
      <c r="F119" s="269">
        <f>SUM(I119,L119,O119,R119,U119,X119,AA119,AF119,AK119,AP119,AU119,AZ119)</f>
        <v>0</v>
      </c>
      <c r="G119" s="277" t="e">
        <f>SUM(F119/E119*100)</f>
        <v>#DIV/0!</v>
      </c>
      <c r="H119" s="445"/>
      <c r="I119" s="445"/>
      <c r="J119" s="446"/>
      <c r="K119" s="445"/>
      <c r="L119" s="445"/>
      <c r="M119" s="445"/>
      <c r="N119" s="445"/>
      <c r="O119" s="445"/>
      <c r="P119" s="447"/>
      <c r="Q119" s="526"/>
      <c r="R119" s="526"/>
      <c r="S119" s="526"/>
      <c r="T119" s="526"/>
      <c r="U119" s="526"/>
      <c r="V119" s="526"/>
      <c r="W119" s="526"/>
      <c r="X119" s="526"/>
      <c r="Y119" s="526"/>
      <c r="Z119" s="669"/>
      <c r="AA119" s="670"/>
      <c r="AB119" s="671"/>
      <c r="AC119" s="669"/>
      <c r="AD119" s="678"/>
      <c r="AE119" s="669"/>
      <c r="AF119" s="670"/>
      <c r="AG119" s="671"/>
      <c r="AH119" s="672"/>
      <c r="AI119" s="678"/>
      <c r="AJ119" s="669"/>
      <c r="AK119" s="670"/>
      <c r="AL119" s="671"/>
      <c r="AM119" s="672"/>
      <c r="AN119" s="678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2">
        <v>0</v>
      </c>
      <c r="AZ119" s="331"/>
      <c r="BA119" s="331" t="e">
        <f>SUM(AZ119/AY119*100)</f>
        <v>#DIV/0!</v>
      </c>
      <c r="BB119" s="204"/>
    </row>
    <row r="120" spans="1:55" ht="21.75" customHeight="1">
      <c r="A120" s="202"/>
      <c r="B120" s="1066"/>
      <c r="C120" s="984"/>
      <c r="D120" s="206" t="s">
        <v>254</v>
      </c>
      <c r="E120" s="236"/>
      <c r="F120" s="236"/>
      <c r="G120" s="235"/>
      <c r="H120" s="445"/>
      <c r="I120" s="445"/>
      <c r="J120" s="446"/>
      <c r="K120" s="445"/>
      <c r="L120" s="445"/>
      <c r="M120" s="445"/>
      <c r="N120" s="445"/>
      <c r="O120" s="445"/>
      <c r="P120" s="447"/>
      <c r="Q120" s="526"/>
      <c r="R120" s="526"/>
      <c r="S120" s="526"/>
      <c r="T120" s="526"/>
      <c r="U120" s="526"/>
      <c r="V120" s="526"/>
      <c r="W120" s="526"/>
      <c r="X120" s="526"/>
      <c r="Y120" s="526"/>
      <c r="Z120" s="669"/>
      <c r="AA120" s="670"/>
      <c r="AB120" s="671"/>
      <c r="AC120" s="669"/>
      <c r="AD120" s="678"/>
      <c r="AE120" s="669"/>
      <c r="AF120" s="670"/>
      <c r="AG120" s="671"/>
      <c r="AH120" s="672"/>
      <c r="AI120" s="678"/>
      <c r="AJ120" s="669"/>
      <c r="AK120" s="670"/>
      <c r="AL120" s="671"/>
      <c r="AM120" s="672"/>
      <c r="AN120" s="678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204"/>
    </row>
    <row r="121" spans="1:55" ht="36" customHeight="1">
      <c r="A121" s="207"/>
      <c r="B121" s="1067"/>
      <c r="C121" s="985"/>
      <c r="D121" s="208" t="s">
        <v>7</v>
      </c>
      <c r="E121" s="233"/>
      <c r="F121" s="233"/>
      <c r="G121" s="234"/>
      <c r="H121" s="439"/>
      <c r="I121" s="439"/>
      <c r="J121" s="440"/>
      <c r="K121" s="439"/>
      <c r="L121" s="439"/>
      <c r="M121" s="439"/>
      <c r="N121" s="439"/>
      <c r="O121" s="439"/>
      <c r="P121" s="441"/>
      <c r="Q121" s="524"/>
      <c r="R121" s="524"/>
      <c r="S121" s="524"/>
      <c r="T121" s="524"/>
      <c r="U121" s="524"/>
      <c r="V121" s="524"/>
      <c r="W121" s="524"/>
      <c r="X121" s="524"/>
      <c r="Y121" s="524"/>
      <c r="Z121" s="674"/>
      <c r="AA121" s="663"/>
      <c r="AB121" s="664"/>
      <c r="AC121" s="674"/>
      <c r="AD121" s="675"/>
      <c r="AE121" s="674"/>
      <c r="AF121" s="663"/>
      <c r="AG121" s="664"/>
      <c r="AH121" s="665"/>
      <c r="AI121" s="675"/>
      <c r="AJ121" s="674"/>
      <c r="AK121" s="663"/>
      <c r="AL121" s="664"/>
      <c r="AM121" s="665"/>
      <c r="AN121" s="675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209"/>
    </row>
    <row r="122" spans="1:55" ht="15.6">
      <c r="A122" s="200" t="s">
        <v>321</v>
      </c>
      <c r="B122" s="1065" t="s">
        <v>421</v>
      </c>
      <c r="C122" s="983" t="s">
        <v>284</v>
      </c>
      <c r="D122" s="201" t="s">
        <v>5</v>
      </c>
      <c r="E122" s="271">
        <f>SUM(H122,K122,N122,Q122,T122,W122,Z122,AE122,AJ122,AO122,AT122,AY122)</f>
        <v>1741.4688000000001</v>
      </c>
      <c r="F122" s="271">
        <f>SUM(I122,L122,O122,R122,U122,X122,AC122,AH122,AM122,AR122,AW122,AZ122)</f>
        <v>1306.00044</v>
      </c>
      <c r="G122" s="277">
        <f>SUM(F122/E122*100)</f>
        <v>74.994191110400592</v>
      </c>
      <c r="H122" s="439">
        <v>0</v>
      </c>
      <c r="I122" s="439"/>
      <c r="J122" s="453" t="e">
        <f>SUM(I122/H122*100%)</f>
        <v>#DIV/0!</v>
      </c>
      <c r="K122" s="585">
        <v>145.11116000000001</v>
      </c>
      <c r="L122" s="585">
        <v>145.11116000000001</v>
      </c>
      <c r="M122" s="404">
        <f>SUM(L122/K122*100%)</f>
        <v>1</v>
      </c>
      <c r="N122" s="585">
        <v>290.22232000000002</v>
      </c>
      <c r="O122" s="585">
        <v>290.22232000000002</v>
      </c>
      <c r="P122" s="404">
        <f>SUM(O122/N122*100%)</f>
        <v>1</v>
      </c>
      <c r="Q122" s="533">
        <v>145.11116000000001</v>
      </c>
      <c r="R122" s="533">
        <v>145.11116000000001</v>
      </c>
      <c r="S122" s="530">
        <f>SUM(R122/Q122*100)</f>
        <v>100</v>
      </c>
      <c r="T122" s="533">
        <v>0</v>
      </c>
      <c r="U122" s="533">
        <v>0</v>
      </c>
      <c r="V122" s="591" t="e">
        <f>SUM(U122/T122*100)</f>
        <v>#DIV/0!</v>
      </c>
      <c r="W122" s="533">
        <v>145.11116000000001</v>
      </c>
      <c r="X122" s="533">
        <v>145.11116000000001</v>
      </c>
      <c r="Y122" s="530">
        <f>SUM(X122/W122*100)</f>
        <v>100</v>
      </c>
      <c r="Z122" s="695">
        <v>145.11116000000001</v>
      </c>
      <c r="AA122" s="695">
        <v>145.11116000000001</v>
      </c>
      <c r="AB122" s="695">
        <v>145.11116000000001</v>
      </c>
      <c r="AC122" s="695">
        <v>145.11116000000001</v>
      </c>
      <c r="AD122" s="698">
        <f>SUM(AC122/Z122*100)</f>
        <v>100</v>
      </c>
      <c r="AE122" s="695">
        <v>290.22232000000002</v>
      </c>
      <c r="AF122" s="695">
        <v>290.22232000000002</v>
      </c>
      <c r="AG122" s="695">
        <v>290.22232000000002</v>
      </c>
      <c r="AH122" s="695">
        <v>290.22232000000002</v>
      </c>
      <c r="AI122" s="698">
        <f>SUM(AH122/AE122*100)</f>
        <v>100</v>
      </c>
      <c r="AJ122" s="695"/>
      <c r="AK122" s="696"/>
      <c r="AL122" s="697"/>
      <c r="AM122" s="695"/>
      <c r="AN122" s="698" t="e">
        <f>SUM(AM122/AJ122*100)</f>
        <v>#DIV/0!</v>
      </c>
      <c r="AO122" s="345">
        <v>145.11116000000001</v>
      </c>
      <c r="AP122" s="331"/>
      <c r="AQ122" s="331"/>
      <c r="AR122" s="345">
        <v>145.11116000000001</v>
      </c>
      <c r="AS122" s="331">
        <f>SUM(AR122/AO122*100)</f>
        <v>100</v>
      </c>
      <c r="AT122" s="345">
        <v>290.22232000000002</v>
      </c>
      <c r="AU122" s="331"/>
      <c r="AV122" s="331"/>
      <c r="AW122" s="345"/>
      <c r="AX122" s="331">
        <f>SUM(AW122/AT122*100)</f>
        <v>0</v>
      </c>
      <c r="AY122" s="345">
        <v>145.24603999999999</v>
      </c>
      <c r="AZ122" s="345"/>
      <c r="BA122" s="331">
        <f>SUM(AZ122/AY122*100)</f>
        <v>0</v>
      </c>
      <c r="BB122" s="204"/>
      <c r="BC122" s="108" t="s">
        <v>400</v>
      </c>
    </row>
    <row r="123" spans="1:55" ht="33.75" customHeight="1">
      <c r="A123" s="202"/>
      <c r="B123" s="1066"/>
      <c r="C123" s="984"/>
      <c r="D123" s="203" t="s">
        <v>1</v>
      </c>
      <c r="E123" s="271"/>
      <c r="F123" s="271"/>
      <c r="G123" s="277"/>
      <c r="H123" s="439"/>
      <c r="I123" s="439"/>
      <c r="J123" s="453"/>
      <c r="K123" s="585"/>
      <c r="L123" s="585"/>
      <c r="M123" s="404"/>
      <c r="N123" s="585"/>
      <c r="O123" s="585"/>
      <c r="P123" s="404"/>
      <c r="Q123" s="533"/>
      <c r="R123" s="524"/>
      <c r="S123" s="530"/>
      <c r="T123" s="533"/>
      <c r="U123" s="533"/>
      <c r="V123" s="530"/>
      <c r="W123" s="533"/>
      <c r="X123" s="524"/>
      <c r="Y123" s="530"/>
      <c r="Z123" s="695"/>
      <c r="AA123" s="696"/>
      <c r="AB123" s="697"/>
      <c r="AC123" s="698"/>
      <c r="AD123" s="698"/>
      <c r="AE123" s="695"/>
      <c r="AF123" s="696"/>
      <c r="AG123" s="697"/>
      <c r="AH123" s="699"/>
      <c r="AI123" s="698"/>
      <c r="AJ123" s="695"/>
      <c r="AK123" s="696"/>
      <c r="AL123" s="697"/>
      <c r="AM123" s="695"/>
      <c r="AN123" s="698"/>
      <c r="AO123" s="345"/>
      <c r="AP123" s="331"/>
      <c r="AQ123" s="331"/>
      <c r="AR123" s="345"/>
      <c r="AS123" s="331"/>
      <c r="AT123" s="345"/>
      <c r="AU123" s="331"/>
      <c r="AV123" s="331"/>
      <c r="AW123" s="331"/>
      <c r="AX123" s="331"/>
      <c r="AY123" s="345"/>
      <c r="AZ123" s="345"/>
      <c r="BA123" s="331"/>
      <c r="BB123" s="204"/>
      <c r="BC123" s="852">
        <v>31.2</v>
      </c>
    </row>
    <row r="124" spans="1:55" ht="33.75" customHeight="1">
      <c r="A124" s="202"/>
      <c r="B124" s="1066"/>
      <c r="C124" s="984"/>
      <c r="D124" s="205" t="s">
        <v>362</v>
      </c>
      <c r="E124" s="271"/>
      <c r="F124" s="271"/>
      <c r="G124" s="277"/>
      <c r="H124" s="439"/>
      <c r="I124" s="439"/>
      <c r="J124" s="453"/>
      <c r="K124" s="585"/>
      <c r="L124" s="585"/>
      <c r="M124" s="404"/>
      <c r="N124" s="585"/>
      <c r="O124" s="585"/>
      <c r="P124" s="404"/>
      <c r="Q124" s="533"/>
      <c r="R124" s="524"/>
      <c r="S124" s="530"/>
      <c r="T124" s="533"/>
      <c r="U124" s="533"/>
      <c r="V124" s="530"/>
      <c r="W124" s="533"/>
      <c r="X124" s="524"/>
      <c r="Y124" s="530"/>
      <c r="Z124" s="695"/>
      <c r="AA124" s="696"/>
      <c r="AB124" s="697"/>
      <c r="AC124" s="698"/>
      <c r="AD124" s="698"/>
      <c r="AE124" s="695"/>
      <c r="AF124" s="696"/>
      <c r="AG124" s="697"/>
      <c r="AH124" s="699"/>
      <c r="AI124" s="698"/>
      <c r="AJ124" s="695"/>
      <c r="AK124" s="696"/>
      <c r="AL124" s="697"/>
      <c r="AM124" s="695"/>
      <c r="AN124" s="698"/>
      <c r="AO124" s="345"/>
      <c r="AP124" s="331"/>
      <c r="AQ124" s="331"/>
      <c r="AR124" s="345"/>
      <c r="AS124" s="331"/>
      <c r="AT124" s="345"/>
      <c r="AU124" s="331"/>
      <c r="AV124" s="331"/>
      <c r="AW124" s="331"/>
      <c r="AX124" s="331"/>
      <c r="AY124" s="345"/>
      <c r="AZ124" s="345"/>
      <c r="BA124" s="331"/>
      <c r="BB124" s="204"/>
    </row>
    <row r="125" spans="1:55" ht="15.6">
      <c r="A125" s="202"/>
      <c r="B125" s="1066"/>
      <c r="C125" s="984"/>
      <c r="D125" s="206" t="s">
        <v>253</v>
      </c>
      <c r="E125" s="271">
        <f>SUM(H125,K125,N125,Q125,T125,W125,Z125,AE125,AJ125,AO125,AT125,AY125)</f>
        <v>1741.4688000000001</v>
      </c>
      <c r="F125" s="271">
        <f>SUM(I125,L125,O125,R125,U125,X125,AC125,AH125,AM125,AR125,AW125,AZ125)</f>
        <v>1306.00044</v>
      </c>
      <c r="G125" s="277">
        <f>SUM(F125/E125*100)</f>
        <v>74.994191110400592</v>
      </c>
      <c r="H125" s="439">
        <v>0</v>
      </c>
      <c r="I125" s="439"/>
      <c r="J125" s="453" t="e">
        <f>SUM(I125/H125*100%)</f>
        <v>#DIV/0!</v>
      </c>
      <c r="K125" s="585">
        <v>145.11116000000001</v>
      </c>
      <c r="L125" s="585">
        <v>145.11116000000001</v>
      </c>
      <c r="M125" s="404">
        <f>SUM(L125/K125*100%)</f>
        <v>1</v>
      </c>
      <c r="N125" s="585">
        <v>290.22232000000002</v>
      </c>
      <c r="O125" s="585">
        <v>290.22232000000002</v>
      </c>
      <c r="P125" s="404">
        <f>SUM(O125/N125*100%)</f>
        <v>1</v>
      </c>
      <c r="Q125" s="533">
        <v>145.11116000000001</v>
      </c>
      <c r="R125" s="533">
        <v>145.11116000000001</v>
      </c>
      <c r="S125" s="530">
        <f>SUM(R125/Q125*100)</f>
        <v>100</v>
      </c>
      <c r="T125" s="533">
        <v>0</v>
      </c>
      <c r="U125" s="533">
        <v>0</v>
      </c>
      <c r="V125" s="591" t="e">
        <f>SUM(U125/T125*100)</f>
        <v>#DIV/0!</v>
      </c>
      <c r="W125" s="533">
        <v>145.11116000000001</v>
      </c>
      <c r="X125" s="533">
        <v>145.11116000000001</v>
      </c>
      <c r="Y125" s="530">
        <f>SUM(X125/W125*100)</f>
        <v>100</v>
      </c>
      <c r="Z125" s="695">
        <v>145.11116000000001</v>
      </c>
      <c r="AA125" s="695">
        <v>145.11116000000001</v>
      </c>
      <c r="AB125" s="695">
        <v>145.11116000000001</v>
      </c>
      <c r="AC125" s="695">
        <v>145.11116000000001</v>
      </c>
      <c r="AD125" s="698">
        <f>SUM(AC125/Z125*100)</f>
        <v>100</v>
      </c>
      <c r="AE125" s="695">
        <v>290.22232000000002</v>
      </c>
      <c r="AF125" s="695">
        <v>290.22232000000002</v>
      </c>
      <c r="AG125" s="695">
        <v>290.22232000000002</v>
      </c>
      <c r="AH125" s="695">
        <v>290.22232000000002</v>
      </c>
      <c r="AI125" s="698">
        <f>SUM(AH125/AE125*100)</f>
        <v>100</v>
      </c>
      <c r="AJ125" s="695"/>
      <c r="AK125" s="696"/>
      <c r="AL125" s="697"/>
      <c r="AM125" s="695"/>
      <c r="AN125" s="698" t="e">
        <f>SUM(AM125/AJ125*100)</f>
        <v>#DIV/0!</v>
      </c>
      <c r="AO125" s="345">
        <v>145.11116000000001</v>
      </c>
      <c r="AP125" s="331"/>
      <c r="AQ125" s="331"/>
      <c r="AR125" s="345">
        <v>145.11116000000001</v>
      </c>
      <c r="AS125" s="331">
        <f>SUM(AR125/AO125*100)</f>
        <v>100</v>
      </c>
      <c r="AT125" s="345">
        <v>290.22232000000002</v>
      </c>
      <c r="AU125" s="331"/>
      <c r="AV125" s="331"/>
      <c r="AW125" s="345"/>
      <c r="AX125" s="331">
        <f>SUM(AW125/AT125*100)</f>
        <v>0</v>
      </c>
      <c r="AY125" s="345">
        <v>145.24603999999999</v>
      </c>
      <c r="AZ125" s="345"/>
      <c r="BA125" s="331">
        <f>SUM(AZ125/AY125*100)</f>
        <v>0</v>
      </c>
      <c r="BB125" s="204"/>
    </row>
    <row r="126" spans="1:55" ht="83.25" customHeight="1">
      <c r="A126" s="202"/>
      <c r="B126" s="1066"/>
      <c r="C126" s="984"/>
      <c r="D126" s="206" t="s">
        <v>261</v>
      </c>
      <c r="E126" s="269">
        <f>SUM(H126,K126,N126,Q126,T126,W126,Z126,AE126,AJ126,AO126,AT126,AY126)</f>
        <v>0</v>
      </c>
      <c r="F126" s="271">
        <f>SUM(I126,L126,O126,R126,U126,X126,AC126,AH126,AM126,AR126,AW126,AZ126)</f>
        <v>0</v>
      </c>
      <c r="G126" s="277" t="e">
        <f>SUM(F126/E126*100)</f>
        <v>#DIV/0!</v>
      </c>
      <c r="H126" s="439">
        <v>0</v>
      </c>
      <c r="I126" s="439"/>
      <c r="J126" s="453" t="e">
        <f>SUM(I126/H126*100%)</f>
        <v>#DIV/0!</v>
      </c>
      <c r="K126" s="585"/>
      <c r="L126" s="585"/>
      <c r="M126" s="404" t="e">
        <f>SUM(L126/K126*100%)</f>
        <v>#DIV/0!</v>
      </c>
      <c r="N126" s="585"/>
      <c r="O126" s="585"/>
      <c r="P126" s="404" t="e">
        <f>SUM(O126/N126*100%)</f>
        <v>#DIV/0!</v>
      </c>
      <c r="Q126" s="533"/>
      <c r="R126" s="533"/>
      <c r="S126" s="530" t="e">
        <f>SUM(R126/Q126*100)</f>
        <v>#DIV/0!</v>
      </c>
      <c r="T126" s="533"/>
      <c r="U126" s="533"/>
      <c r="V126" s="591" t="e">
        <f>SUM(U126/T126*100)</f>
        <v>#DIV/0!</v>
      </c>
      <c r="W126" s="533"/>
      <c r="X126" s="533"/>
      <c r="Y126" s="530" t="e">
        <f>SUM(X126/W126*100)</f>
        <v>#DIV/0!</v>
      </c>
      <c r="Z126" s="695"/>
      <c r="AA126" s="695"/>
      <c r="AB126" s="695"/>
      <c r="AC126" s="695"/>
      <c r="AD126" s="698" t="e">
        <f>SUM(AC126/Z126*100)</f>
        <v>#DIV/0!</v>
      </c>
      <c r="AE126" s="695"/>
      <c r="AF126" s="695"/>
      <c r="AG126" s="695"/>
      <c r="AH126" s="695"/>
      <c r="AI126" s="698" t="e">
        <f>SUM(AH126/AE126*100)</f>
        <v>#DIV/0!</v>
      </c>
      <c r="AJ126" s="695"/>
      <c r="AK126" s="696"/>
      <c r="AL126" s="697"/>
      <c r="AM126" s="695"/>
      <c r="AN126" s="698" t="e">
        <f>SUM(AM126/AJ126*100)</f>
        <v>#DIV/0!</v>
      </c>
      <c r="AO126" s="345"/>
      <c r="AP126" s="331"/>
      <c r="AQ126" s="331"/>
      <c r="AR126" s="345"/>
      <c r="AS126" s="331" t="e">
        <f>SUM(AR126/AO126*100)</f>
        <v>#DIV/0!</v>
      </c>
      <c r="AT126" s="345"/>
      <c r="AU126" s="331"/>
      <c r="AV126" s="331"/>
      <c r="AW126" s="345"/>
      <c r="AX126" s="331" t="e">
        <f>SUM(AW126/AT126*100)</f>
        <v>#DIV/0!</v>
      </c>
      <c r="AY126" s="345"/>
      <c r="AZ126" s="345"/>
      <c r="BA126" s="331" t="e">
        <f>SUM(AZ126/AY126*100)</f>
        <v>#DIV/0!</v>
      </c>
      <c r="BB126" s="204"/>
    </row>
    <row r="127" spans="1:55" ht="15.6">
      <c r="A127" s="202"/>
      <c r="B127" s="1066"/>
      <c r="C127" s="984"/>
      <c r="D127" s="206" t="s">
        <v>254</v>
      </c>
      <c r="E127" s="232"/>
      <c r="F127" s="232"/>
      <c r="G127" s="240"/>
      <c r="H127" s="439"/>
      <c r="I127" s="439"/>
      <c r="J127" s="440"/>
      <c r="K127" s="439"/>
      <c r="L127" s="439"/>
      <c r="M127" s="439"/>
      <c r="N127" s="439"/>
      <c r="O127" s="439"/>
      <c r="P127" s="448"/>
      <c r="Q127" s="524"/>
      <c r="R127" s="524"/>
      <c r="S127" s="524"/>
      <c r="T127" s="524"/>
      <c r="U127" s="524"/>
      <c r="V127" s="524"/>
      <c r="W127" s="524"/>
      <c r="X127" s="524"/>
      <c r="Y127" s="524"/>
      <c r="Z127" s="674"/>
      <c r="AA127" s="679"/>
      <c r="AB127" s="680"/>
      <c r="AC127" s="674"/>
      <c r="AD127" s="681"/>
      <c r="AE127" s="674"/>
      <c r="AF127" s="679"/>
      <c r="AG127" s="680"/>
      <c r="AH127" s="665"/>
      <c r="AI127" s="681"/>
      <c r="AJ127" s="674"/>
      <c r="AK127" s="679"/>
      <c r="AL127" s="680"/>
      <c r="AM127" s="665"/>
      <c r="AN127" s="68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204"/>
    </row>
    <row r="128" spans="1:55" ht="33.75" customHeight="1">
      <c r="A128" s="202"/>
      <c r="B128" s="1067"/>
      <c r="C128" s="985"/>
      <c r="D128" s="208" t="s">
        <v>7</v>
      </c>
      <c r="E128" s="232"/>
      <c r="F128" s="232"/>
      <c r="G128" s="240"/>
      <c r="H128" s="439"/>
      <c r="I128" s="439"/>
      <c r="J128" s="440"/>
      <c r="K128" s="439"/>
      <c r="L128" s="439"/>
      <c r="M128" s="439"/>
      <c r="N128" s="439"/>
      <c r="O128" s="439"/>
      <c r="P128" s="448"/>
      <c r="Q128" s="524"/>
      <c r="R128" s="524"/>
      <c r="S128" s="524"/>
      <c r="T128" s="524"/>
      <c r="U128" s="524"/>
      <c r="V128" s="524"/>
      <c r="W128" s="524"/>
      <c r="X128" s="524"/>
      <c r="Y128" s="524"/>
      <c r="Z128" s="674"/>
      <c r="AA128" s="679"/>
      <c r="AB128" s="680"/>
      <c r="AC128" s="674"/>
      <c r="AD128" s="681"/>
      <c r="AE128" s="905"/>
      <c r="AF128" s="679"/>
      <c r="AG128" s="680"/>
      <c r="AH128" s="665"/>
      <c r="AI128" s="681"/>
      <c r="AJ128" s="674"/>
      <c r="AK128" s="679"/>
      <c r="AL128" s="680"/>
      <c r="AM128" s="665"/>
      <c r="AN128" s="68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204"/>
    </row>
    <row r="129" spans="1:54" ht="18.75" customHeight="1">
      <c r="A129" s="200" t="s">
        <v>322</v>
      </c>
      <c r="B129" s="1160" t="s">
        <v>436</v>
      </c>
      <c r="C129" s="983" t="s">
        <v>284</v>
      </c>
      <c r="D129" s="201" t="s">
        <v>5</v>
      </c>
      <c r="E129" s="271">
        <f>SUM(H129,K129,N129,Q129,T129,W129,Z129,AE129,AJ129,AO129,AT129,AY129)</f>
        <v>58.61936</v>
      </c>
      <c r="F129" s="271">
        <f>SUM(I129,L129,O129,R129,U129,X129,AC129,AH129,AM129,AR129,AW129,AZ129)</f>
        <v>20.211549999999999</v>
      </c>
      <c r="G129" s="277">
        <f>SUM(F129/E129*100)</f>
        <v>34.479308542433763</v>
      </c>
      <c r="H129" s="588">
        <v>0</v>
      </c>
      <c r="I129" s="588">
        <v>0</v>
      </c>
      <c r="J129" s="404" t="e">
        <f>SUM(I129/H129*100%)</f>
        <v>#DIV/0!</v>
      </c>
      <c r="K129" s="588">
        <v>0</v>
      </c>
      <c r="L129" s="588">
        <v>0</v>
      </c>
      <c r="M129" s="404" t="e">
        <f>SUM(L129/K129*100%)</f>
        <v>#DIV/0!</v>
      </c>
      <c r="N129" s="454">
        <v>0.81499999999999995</v>
      </c>
      <c r="O129" s="454">
        <v>0.81499999999999995</v>
      </c>
      <c r="P129" s="404">
        <f>SUM(O129/N129*100%)</f>
        <v>1</v>
      </c>
      <c r="Q129" s="587">
        <v>0</v>
      </c>
      <c r="R129" s="587">
        <v>0</v>
      </c>
      <c r="S129" s="530" t="e">
        <f>SUM(R129/Q129*100)</f>
        <v>#DIV/0!</v>
      </c>
      <c r="T129" s="523">
        <v>0</v>
      </c>
      <c r="U129" s="523">
        <v>0</v>
      </c>
      <c r="V129" s="520" t="e">
        <f>SUM(U129/T129*100%)</f>
        <v>#DIV/0!</v>
      </c>
      <c r="W129" s="587">
        <v>0.1062</v>
      </c>
      <c r="X129" s="587">
        <v>0.1062</v>
      </c>
      <c r="Y129" s="520">
        <f>SUM(X129/W129*100%)</f>
        <v>1</v>
      </c>
      <c r="Z129" s="700">
        <v>2.5072999999999999</v>
      </c>
      <c r="AA129" s="701"/>
      <c r="AB129" s="702"/>
      <c r="AC129" s="700">
        <v>2.5072999999999999</v>
      </c>
      <c r="AD129" s="698">
        <f>SUM(AC129/Z129*100)</f>
        <v>100</v>
      </c>
      <c r="AE129" s="808">
        <v>16.712250000000001</v>
      </c>
      <c r="AF129" s="701"/>
      <c r="AG129" s="702"/>
      <c r="AH129" s="808">
        <v>16.712250000000001</v>
      </c>
      <c r="AI129" s="698">
        <f>SUM(AH129/AE129*100)</f>
        <v>100</v>
      </c>
      <c r="AJ129" s="808"/>
      <c r="AK129" s="659"/>
      <c r="AL129" s="660"/>
      <c r="AM129" s="808"/>
      <c r="AN129" s="698" t="e">
        <f>SUM(AM129/AJ129*100)</f>
        <v>#DIV/0!</v>
      </c>
      <c r="AO129" s="338">
        <v>7.0800000000000002E-2</v>
      </c>
      <c r="AP129" s="330"/>
      <c r="AQ129" s="330"/>
      <c r="AR129" s="338">
        <v>7.0800000000000002E-2</v>
      </c>
      <c r="AS129" s="331">
        <f>SUM(AR129/AO129*100)</f>
        <v>100</v>
      </c>
      <c r="AT129" s="933">
        <v>12.70336</v>
      </c>
      <c r="AU129" s="338"/>
      <c r="AV129" s="338"/>
      <c r="AW129" s="331"/>
      <c r="AX129" s="332">
        <f>SUM(AW129/AT129*100)</f>
        <v>0</v>
      </c>
      <c r="AY129" s="338">
        <v>25.704450000000001</v>
      </c>
      <c r="AZ129" s="330"/>
      <c r="BA129" s="332">
        <f>SUM(AZ129/AY129*100)</f>
        <v>0</v>
      </c>
      <c r="BB129" s="837"/>
    </row>
    <row r="130" spans="1:54" ht="15.6">
      <c r="A130" s="202"/>
      <c r="B130" s="1161"/>
      <c r="C130" s="984"/>
      <c r="D130" s="203" t="s">
        <v>1</v>
      </c>
      <c r="E130" s="271"/>
      <c r="F130" s="271"/>
      <c r="G130" s="277"/>
      <c r="H130" s="454"/>
      <c r="I130" s="454"/>
      <c r="J130" s="404"/>
      <c r="K130" s="588"/>
      <c r="L130" s="585"/>
      <c r="M130" s="404"/>
      <c r="N130" s="454"/>
      <c r="O130" s="454"/>
      <c r="P130" s="404"/>
      <c r="Q130" s="587"/>
      <c r="R130" s="587"/>
      <c r="S130" s="524"/>
      <c r="T130" s="523"/>
      <c r="U130" s="524"/>
      <c r="V130" s="520"/>
      <c r="W130" s="587"/>
      <c r="X130" s="587"/>
      <c r="Y130" s="520"/>
      <c r="Z130" s="889"/>
      <c r="AA130" s="663"/>
      <c r="AB130" s="664"/>
      <c r="AC130" s="674"/>
      <c r="AD130" s="698"/>
      <c r="AE130" s="906"/>
      <c r="AF130" s="663"/>
      <c r="AG130" s="664"/>
      <c r="AH130" s="665"/>
      <c r="AI130" s="698"/>
      <c r="AJ130" s="808"/>
      <c r="AK130" s="663"/>
      <c r="AL130" s="664"/>
      <c r="AM130" s="808"/>
      <c r="AN130" s="698"/>
      <c r="AO130" s="338"/>
      <c r="AP130" s="331"/>
      <c r="AQ130" s="331"/>
      <c r="AR130" s="338"/>
      <c r="AS130" s="331"/>
      <c r="AT130" s="331"/>
      <c r="AU130" s="331"/>
      <c r="AV130" s="331"/>
      <c r="AW130" s="331"/>
      <c r="AX130" s="331"/>
      <c r="AY130" s="338"/>
      <c r="AZ130" s="330"/>
      <c r="BA130" s="332"/>
      <c r="BB130" s="838"/>
    </row>
    <row r="131" spans="1:54" ht="31.5" customHeight="1">
      <c r="A131" s="202"/>
      <c r="B131" s="1161"/>
      <c r="C131" s="984"/>
      <c r="D131" s="205" t="s">
        <v>362</v>
      </c>
      <c r="E131" s="271"/>
      <c r="F131" s="271"/>
      <c r="G131" s="277"/>
      <c r="H131" s="454"/>
      <c r="I131" s="454"/>
      <c r="J131" s="404"/>
      <c r="K131" s="588"/>
      <c r="L131" s="589"/>
      <c r="M131" s="404"/>
      <c r="N131" s="454"/>
      <c r="O131" s="454"/>
      <c r="P131" s="404"/>
      <c r="Q131" s="587"/>
      <c r="R131" s="587"/>
      <c r="S131" s="525"/>
      <c r="T131" s="523"/>
      <c r="U131" s="525"/>
      <c r="V131" s="520"/>
      <c r="W131" s="587"/>
      <c r="X131" s="587"/>
      <c r="Y131" s="520"/>
      <c r="Z131" s="889"/>
      <c r="AA131" s="666"/>
      <c r="AB131" s="667"/>
      <c r="AC131" s="676"/>
      <c r="AD131" s="698"/>
      <c r="AE131" s="907"/>
      <c r="AF131" s="666"/>
      <c r="AG131" s="667"/>
      <c r="AH131" s="668"/>
      <c r="AI131" s="698"/>
      <c r="AJ131" s="808"/>
      <c r="AK131" s="666"/>
      <c r="AL131" s="667"/>
      <c r="AM131" s="808"/>
      <c r="AN131" s="698"/>
      <c r="AO131" s="338"/>
      <c r="AP131" s="331"/>
      <c r="AQ131" s="331"/>
      <c r="AR131" s="338"/>
      <c r="AS131" s="331"/>
      <c r="AT131" s="331"/>
      <c r="AU131" s="331"/>
      <c r="AV131" s="331"/>
      <c r="AW131" s="338"/>
      <c r="AX131" s="331"/>
      <c r="AY131" s="338"/>
      <c r="AZ131" s="330"/>
      <c r="BA131" s="332"/>
      <c r="BB131" s="204"/>
    </row>
    <row r="132" spans="1:54" ht="21.75" customHeight="1">
      <c r="A132" s="202"/>
      <c r="B132" s="1161"/>
      <c r="C132" s="984"/>
      <c r="D132" s="206" t="s">
        <v>253</v>
      </c>
      <c r="E132" s="271">
        <f>SUM(H132,K132,N132,Q132,T132,W132,Z132,AE132,AJ132,AO132,AT132,AY132)</f>
        <v>58.61936</v>
      </c>
      <c r="F132" s="271">
        <f t="shared" ref="F132" si="14">SUM(I132,L132,O132,R132,U132,X132,AC132,AH132,AM132,AR132,AW132,AZ132)</f>
        <v>20.211549999999999</v>
      </c>
      <c r="G132" s="277">
        <f>SUM(F132/E132*100)</f>
        <v>34.479308542433763</v>
      </c>
      <c r="H132" s="588">
        <v>0</v>
      </c>
      <c r="I132" s="588">
        <v>0</v>
      </c>
      <c r="J132" s="404" t="e">
        <f>SUM(I132/H132*100%)</f>
        <v>#DIV/0!</v>
      </c>
      <c r="K132" s="588">
        <v>0</v>
      </c>
      <c r="L132" s="588">
        <v>0</v>
      </c>
      <c r="M132" s="404" t="e">
        <f>SUM(L132/K132*100%)</f>
        <v>#DIV/0!</v>
      </c>
      <c r="N132" s="454">
        <v>0.81499999999999995</v>
      </c>
      <c r="O132" s="454">
        <v>0.81499999999999995</v>
      </c>
      <c r="P132" s="404">
        <f>SUM(O132/N132*100%)</f>
        <v>1</v>
      </c>
      <c r="Q132" s="587">
        <v>0</v>
      </c>
      <c r="R132" s="587">
        <v>0</v>
      </c>
      <c r="S132" s="530" t="e">
        <f>SUM(R132/Q132*100)</f>
        <v>#DIV/0!</v>
      </c>
      <c r="T132" s="523">
        <v>0</v>
      </c>
      <c r="U132" s="523">
        <v>0</v>
      </c>
      <c r="V132" s="520" t="e">
        <f>SUM(U132/T132*100%)</f>
        <v>#DIV/0!</v>
      </c>
      <c r="W132" s="587">
        <v>0.1062</v>
      </c>
      <c r="X132" s="587">
        <v>0.1062</v>
      </c>
      <c r="Y132" s="520">
        <f>SUM(X132/W132*100%)</f>
        <v>1</v>
      </c>
      <c r="Z132" s="700">
        <v>2.5072999999999999</v>
      </c>
      <c r="AA132" s="701"/>
      <c r="AB132" s="702"/>
      <c r="AC132" s="700">
        <v>2.5072999999999999</v>
      </c>
      <c r="AD132" s="698">
        <f>SUM(AC132/Z132*100)</f>
        <v>100</v>
      </c>
      <c r="AE132" s="808">
        <v>16.712250000000001</v>
      </c>
      <c r="AF132" s="701"/>
      <c r="AG132" s="702"/>
      <c r="AH132" s="808">
        <v>16.712250000000001</v>
      </c>
      <c r="AI132" s="698">
        <f>SUM(AH132/AE132*100)</f>
        <v>100</v>
      </c>
      <c r="AJ132" s="808"/>
      <c r="AK132" s="659"/>
      <c r="AL132" s="660"/>
      <c r="AM132" s="808"/>
      <c r="AN132" s="698" t="e">
        <f>SUM(AM132/AJ132*100)</f>
        <v>#DIV/0!</v>
      </c>
      <c r="AO132" s="338">
        <v>7.0800000000000002E-2</v>
      </c>
      <c r="AP132" s="330"/>
      <c r="AQ132" s="330"/>
      <c r="AR132" s="338">
        <v>7.0800000000000002E-2</v>
      </c>
      <c r="AS132" s="331">
        <f>SUM(AR132/AO132*100)</f>
        <v>100</v>
      </c>
      <c r="AT132" s="933">
        <v>12.70336</v>
      </c>
      <c r="AU132" s="338"/>
      <c r="AV132" s="338"/>
      <c r="AW132" s="331"/>
      <c r="AX132" s="332">
        <f>SUM(AW132/AT132*100)</f>
        <v>0</v>
      </c>
      <c r="AY132" s="338">
        <v>25.704450000000001</v>
      </c>
      <c r="AZ132" s="330"/>
      <c r="BA132" s="332">
        <f>SUM(AZ132/AY132*100)</f>
        <v>0</v>
      </c>
      <c r="BB132" s="204"/>
    </row>
    <row r="133" spans="1:54" ht="87.75" customHeight="1">
      <c r="A133" s="202"/>
      <c r="B133" s="1161"/>
      <c r="C133" s="984"/>
      <c r="D133" s="206" t="s">
        <v>261</v>
      </c>
      <c r="E133" s="271">
        <f>SUM(H133,K133,N133,Q133,T133,W133,Z133,AE133,AJ133,AO133,AT133,AY133)</f>
        <v>12.70336</v>
      </c>
      <c r="F133" s="271">
        <f>SUM(I133,L133,O133,R133,U133,X133,AC133,AH133,AM133,AR133,AW133,AZ133)</f>
        <v>0</v>
      </c>
      <c r="G133" s="277">
        <f>SUM(F133/E133*100)</f>
        <v>0</v>
      </c>
      <c r="H133" s="454"/>
      <c r="I133" s="454"/>
      <c r="J133" s="404" t="e">
        <f>SUM(I133/H133*100%)</f>
        <v>#DIV/0!</v>
      </c>
      <c r="K133" s="436"/>
      <c r="L133" s="436"/>
      <c r="M133" s="404" t="e">
        <f>SUM(L133/K133*100%)</f>
        <v>#DIV/0!</v>
      </c>
      <c r="N133" s="436"/>
      <c r="O133" s="436"/>
      <c r="P133" s="404" t="e">
        <f>SUM(O133/N133*100%)</f>
        <v>#DIV/0!</v>
      </c>
      <c r="Q133" s="523"/>
      <c r="R133" s="523"/>
      <c r="S133" s="530" t="e">
        <f>SUM(R133/Q133*100)</f>
        <v>#DIV/0!</v>
      </c>
      <c r="T133" s="523"/>
      <c r="U133" s="523"/>
      <c r="V133" s="520" t="e">
        <f>SUM(U133/T133*100%)</f>
        <v>#DIV/0!</v>
      </c>
      <c r="W133" s="523"/>
      <c r="X133" s="523"/>
      <c r="Y133" s="520" t="e">
        <f>SUM(X133/W133*100%)</f>
        <v>#DIV/0!</v>
      </c>
      <c r="Z133" s="669"/>
      <c r="AA133" s="670"/>
      <c r="AB133" s="671"/>
      <c r="AC133" s="669"/>
      <c r="AD133" s="698" t="e">
        <f>SUM(AC133/Z133*100)</f>
        <v>#DIV/0!</v>
      </c>
      <c r="AE133" s="676"/>
      <c r="AF133" s="670"/>
      <c r="AG133" s="671"/>
      <c r="AH133" s="672"/>
      <c r="AI133" s="698" t="e">
        <f>SUM(AH133/AE133*100)</f>
        <v>#DIV/0!</v>
      </c>
      <c r="AJ133" s="669">
        <v>0</v>
      </c>
      <c r="AK133" s="670"/>
      <c r="AL133" s="671"/>
      <c r="AM133" s="672"/>
      <c r="AN133" s="698" t="e">
        <f>SUM(AM133/AJ133*100)</f>
        <v>#DIV/0!</v>
      </c>
      <c r="AO133" s="331"/>
      <c r="AP133" s="331"/>
      <c r="AQ133" s="331"/>
      <c r="AR133" s="331"/>
      <c r="AS133" s="331"/>
      <c r="AT133" s="933">
        <v>12.70336</v>
      </c>
      <c r="AU133" s="331"/>
      <c r="AV133" s="331"/>
      <c r="AW133" s="331"/>
      <c r="AX133" s="331"/>
      <c r="AY133" s="331"/>
      <c r="AZ133" s="331"/>
      <c r="BA133" s="331" t="e">
        <f>SUM(AZ133/AY133*100)</f>
        <v>#DIV/0!</v>
      </c>
      <c r="BB133" s="204"/>
    </row>
    <row r="134" spans="1:54" ht="21.75" customHeight="1">
      <c r="A134" s="202"/>
      <c r="B134" s="1161"/>
      <c r="C134" s="984"/>
      <c r="D134" s="206" t="s">
        <v>254</v>
      </c>
      <c r="E134" s="236"/>
      <c r="F134" s="236"/>
      <c r="G134" s="235"/>
      <c r="H134" s="445"/>
      <c r="I134" s="445"/>
      <c r="J134" s="446"/>
      <c r="K134" s="445"/>
      <c r="L134" s="445"/>
      <c r="M134" s="445"/>
      <c r="N134" s="445"/>
      <c r="O134" s="445"/>
      <c r="P134" s="447"/>
      <c r="Q134" s="526"/>
      <c r="R134" s="526"/>
      <c r="S134" s="526"/>
      <c r="T134" s="526"/>
      <c r="U134" s="526"/>
      <c r="V134" s="526"/>
      <c r="W134" s="526"/>
      <c r="X134" s="526"/>
      <c r="Y134" s="526"/>
      <c r="Z134" s="669"/>
      <c r="AA134" s="670"/>
      <c r="AB134" s="671"/>
      <c r="AC134" s="669"/>
      <c r="AD134" s="678"/>
      <c r="AE134" s="669"/>
      <c r="AF134" s="670"/>
      <c r="AG134" s="671"/>
      <c r="AH134" s="672"/>
      <c r="AI134" s="678"/>
      <c r="AJ134" s="669"/>
      <c r="AK134" s="670"/>
      <c r="AL134" s="671"/>
      <c r="AM134" s="672"/>
      <c r="AN134" s="678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204"/>
    </row>
    <row r="135" spans="1:54" ht="33.75" customHeight="1">
      <c r="A135" s="207"/>
      <c r="B135" s="1162"/>
      <c r="C135" s="985"/>
      <c r="D135" s="208" t="s">
        <v>7</v>
      </c>
      <c r="E135" s="233"/>
      <c r="F135" s="233"/>
      <c r="G135" s="234"/>
      <c r="H135" s="439"/>
      <c r="I135" s="439"/>
      <c r="J135" s="440"/>
      <c r="K135" s="439"/>
      <c r="L135" s="439"/>
      <c r="M135" s="439"/>
      <c r="N135" s="439"/>
      <c r="O135" s="439"/>
      <c r="P135" s="441"/>
      <c r="Q135" s="524"/>
      <c r="R135" s="524"/>
      <c r="S135" s="524"/>
      <c r="T135" s="524"/>
      <c r="U135" s="524"/>
      <c r="V135" s="524"/>
      <c r="W135" s="524"/>
      <c r="X135" s="524"/>
      <c r="Y135" s="524"/>
      <c r="Z135" s="674"/>
      <c r="AA135" s="663"/>
      <c r="AB135" s="664"/>
      <c r="AC135" s="674"/>
      <c r="AD135" s="675"/>
      <c r="AE135" s="674"/>
      <c r="AF135" s="663"/>
      <c r="AG135" s="664"/>
      <c r="AH135" s="665"/>
      <c r="AI135" s="675"/>
      <c r="AJ135" s="674"/>
      <c r="AK135" s="663"/>
      <c r="AL135" s="664"/>
      <c r="AM135" s="665"/>
      <c r="AN135" s="675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209"/>
    </row>
    <row r="136" spans="1:54" ht="18.75" customHeight="1">
      <c r="A136" s="200" t="s">
        <v>323</v>
      </c>
      <c r="B136" s="1065" t="s">
        <v>313</v>
      </c>
      <c r="C136" s="983" t="s">
        <v>284</v>
      </c>
      <c r="D136" s="201" t="s">
        <v>5</v>
      </c>
      <c r="E136" s="931">
        <f>SUM(H136,K136,N136,Q136,T136,W136,Z136,AE136,AJ136,AO136,AT136,AY136)</f>
        <v>888.57416000000001</v>
      </c>
      <c r="F136" s="271">
        <f>SUM(I136,L136,O136,R136,U136,X136,AC136,AH136,AM136,AR136,AW136,AZ136)</f>
        <v>680</v>
      </c>
      <c r="G136" s="277">
        <f>SUM(F136/E136*100)</f>
        <v>76.527095948862609</v>
      </c>
      <c r="H136" s="469">
        <v>40</v>
      </c>
      <c r="I136" s="469">
        <v>40</v>
      </c>
      <c r="J136" s="404">
        <f>SUM(I136/H136*100%)</f>
        <v>1</v>
      </c>
      <c r="K136" s="469">
        <v>64</v>
      </c>
      <c r="L136" s="469">
        <v>64</v>
      </c>
      <c r="M136" s="455">
        <f>SUM(L136/K136*100%)</f>
        <v>1</v>
      </c>
      <c r="N136" s="469">
        <v>10</v>
      </c>
      <c r="O136" s="469">
        <v>10</v>
      </c>
      <c r="P136" s="404">
        <f>SUM(O136/N136*100%)</f>
        <v>1</v>
      </c>
      <c r="Q136" s="552">
        <v>10</v>
      </c>
      <c r="R136" s="552">
        <v>10</v>
      </c>
      <c r="S136" s="530">
        <f>SUM(R136/Q136*100)</f>
        <v>100</v>
      </c>
      <c r="T136" s="552">
        <v>85</v>
      </c>
      <c r="U136" s="552">
        <v>85</v>
      </c>
      <c r="V136" s="520">
        <f>SUM(U136/T136*100%)</f>
        <v>1</v>
      </c>
      <c r="W136" s="552">
        <v>5</v>
      </c>
      <c r="X136" s="552">
        <v>5</v>
      </c>
      <c r="Y136" s="520">
        <f>SUM(X136/W136*100%)</f>
        <v>1</v>
      </c>
      <c r="Z136" s="914">
        <v>115</v>
      </c>
      <c r="AA136" s="701"/>
      <c r="AB136" s="702"/>
      <c r="AC136" s="700">
        <v>115</v>
      </c>
      <c r="AD136" s="684">
        <f>SUM(AC136/Z136*100)</f>
        <v>100</v>
      </c>
      <c r="AE136" s="757">
        <v>241</v>
      </c>
      <c r="AF136" s="659"/>
      <c r="AG136" s="660"/>
      <c r="AH136" s="757">
        <v>241</v>
      </c>
      <c r="AI136" s="698">
        <f>SUM(AH136/AE136*100)</f>
        <v>100</v>
      </c>
      <c r="AJ136" s="794">
        <v>60</v>
      </c>
      <c r="AK136" s="659"/>
      <c r="AL136" s="660"/>
      <c r="AM136" s="757">
        <v>60</v>
      </c>
      <c r="AN136" s="698">
        <f>SUM(AM136/AJ136*100)</f>
        <v>100</v>
      </c>
      <c r="AO136" s="331">
        <v>50</v>
      </c>
      <c r="AP136" s="331"/>
      <c r="AQ136" s="331"/>
      <c r="AR136" s="332">
        <v>50</v>
      </c>
      <c r="AS136" s="331">
        <f>SUM(AR136/AO136*100)</f>
        <v>100</v>
      </c>
      <c r="AT136" s="935">
        <v>8.5741599999999991</v>
      </c>
      <c r="AU136" s="330"/>
      <c r="AV136" s="330"/>
      <c r="AW136" s="331"/>
      <c r="AX136" s="331">
        <f>SUM(AW136/AT136*100)</f>
        <v>0</v>
      </c>
      <c r="AY136" s="929">
        <v>200</v>
      </c>
      <c r="AZ136" s="330"/>
      <c r="BA136" s="332">
        <f>SUM(AZ136/AY136*100)</f>
        <v>0</v>
      </c>
      <c r="BB136" s="155"/>
    </row>
    <row r="137" spans="1:54" ht="15.6">
      <c r="A137" s="202"/>
      <c r="B137" s="1066"/>
      <c r="C137" s="984"/>
      <c r="D137" s="203" t="s">
        <v>1</v>
      </c>
      <c r="E137" s="931"/>
      <c r="F137" s="271"/>
      <c r="G137" s="277"/>
      <c r="H137" s="908"/>
      <c r="I137" s="908"/>
      <c r="J137" s="404"/>
      <c r="K137" s="469"/>
      <c r="L137" s="469"/>
      <c r="M137" s="455"/>
      <c r="N137" s="908"/>
      <c r="O137" s="908"/>
      <c r="P137" s="404"/>
      <c r="Q137" s="592"/>
      <c r="R137" s="592"/>
      <c r="S137" s="524"/>
      <c r="T137" s="552"/>
      <c r="U137" s="592"/>
      <c r="V137" s="520"/>
      <c r="W137" s="592"/>
      <c r="X137" s="524"/>
      <c r="Y137" s="520"/>
      <c r="Z137" s="911"/>
      <c r="AA137" s="663"/>
      <c r="AB137" s="664"/>
      <c r="AC137" s="674"/>
      <c r="AD137" s="662"/>
      <c r="AE137" s="674"/>
      <c r="AF137" s="663"/>
      <c r="AG137" s="664"/>
      <c r="AH137" s="665"/>
      <c r="AI137" s="698"/>
      <c r="AJ137" s="674"/>
      <c r="AK137" s="663"/>
      <c r="AL137" s="664"/>
      <c r="AM137" s="758"/>
      <c r="AN137" s="698"/>
      <c r="AO137" s="331"/>
      <c r="AP137" s="331"/>
      <c r="AQ137" s="331"/>
      <c r="AR137" s="332"/>
      <c r="AS137" s="331"/>
      <c r="AT137" s="331"/>
      <c r="AU137" s="331"/>
      <c r="AV137" s="331"/>
      <c r="AW137" s="331"/>
      <c r="AX137" s="331"/>
      <c r="AY137" s="934"/>
      <c r="AZ137" s="331"/>
      <c r="BA137" s="332"/>
      <c r="BB137" s="204"/>
    </row>
    <row r="138" spans="1:54" ht="31.5" customHeight="1">
      <c r="A138" s="202"/>
      <c r="B138" s="1066"/>
      <c r="C138" s="984"/>
      <c r="D138" s="205" t="s">
        <v>362</v>
      </c>
      <c r="E138" s="931"/>
      <c r="F138" s="271"/>
      <c r="G138" s="277"/>
      <c r="H138" s="909"/>
      <c r="I138" s="909"/>
      <c r="J138" s="404"/>
      <c r="K138" s="469"/>
      <c r="L138" s="469"/>
      <c r="M138" s="455"/>
      <c r="N138" s="909"/>
      <c r="O138" s="909"/>
      <c r="P138" s="404"/>
      <c r="Q138" s="902"/>
      <c r="R138" s="902"/>
      <c r="S138" s="525"/>
      <c r="T138" s="552"/>
      <c r="U138" s="902"/>
      <c r="V138" s="520"/>
      <c r="W138" s="902"/>
      <c r="X138" s="525"/>
      <c r="Y138" s="520"/>
      <c r="Z138" s="912"/>
      <c r="AA138" s="666"/>
      <c r="AB138" s="667"/>
      <c r="AC138" s="676"/>
      <c r="AD138" s="662"/>
      <c r="AE138" s="676"/>
      <c r="AF138" s="666"/>
      <c r="AG138" s="667"/>
      <c r="AH138" s="668"/>
      <c r="AI138" s="698"/>
      <c r="AJ138" s="676"/>
      <c r="AK138" s="666"/>
      <c r="AL138" s="667"/>
      <c r="AM138" s="759"/>
      <c r="AN138" s="698"/>
      <c r="AO138" s="331"/>
      <c r="AP138" s="331"/>
      <c r="AQ138" s="331"/>
      <c r="AR138" s="332"/>
      <c r="AS138" s="331"/>
      <c r="AT138" s="331"/>
      <c r="AU138" s="331"/>
      <c r="AV138" s="331"/>
      <c r="AW138" s="331"/>
      <c r="AX138" s="331"/>
      <c r="AY138" s="934"/>
      <c r="AZ138" s="331"/>
      <c r="BA138" s="332"/>
      <c r="BB138" s="204"/>
    </row>
    <row r="139" spans="1:54" ht="21.75" customHeight="1">
      <c r="A139" s="202"/>
      <c r="B139" s="1066"/>
      <c r="C139" s="984"/>
      <c r="D139" s="206" t="s">
        <v>253</v>
      </c>
      <c r="E139" s="931">
        <f>SUM(H139,K139,N139,Q139,T139,W139,Z139,AE139,AJ139,AO139,AT139,AY139)</f>
        <v>888.57416000000001</v>
      </c>
      <c r="F139" s="271">
        <f t="shared" ref="F139" si="15">SUM(I139,L139,O139,R139,U139,X139,AC139,AH139,AM139,AR139,AW139,AZ139)</f>
        <v>680</v>
      </c>
      <c r="G139" s="277">
        <f>SUM(F139/E139*100)</f>
        <v>76.527095948862609</v>
      </c>
      <c r="H139" s="469">
        <v>40</v>
      </c>
      <c r="I139" s="469">
        <v>40</v>
      </c>
      <c r="J139" s="404">
        <f>SUM(I139/H139*100%)</f>
        <v>1</v>
      </c>
      <c r="K139" s="469">
        <v>64</v>
      </c>
      <c r="L139" s="469">
        <v>64</v>
      </c>
      <c r="M139" s="455">
        <f>SUM(L139/K139*100%)</f>
        <v>1</v>
      </c>
      <c r="N139" s="909">
        <v>10</v>
      </c>
      <c r="O139" s="909">
        <v>10</v>
      </c>
      <c r="P139" s="404">
        <f>SUM(O139/N139*100%)</f>
        <v>1</v>
      </c>
      <c r="Q139" s="552">
        <v>10</v>
      </c>
      <c r="R139" s="552">
        <v>10</v>
      </c>
      <c r="S139" s="530">
        <f>SUM(R139/Q139*100)</f>
        <v>100</v>
      </c>
      <c r="T139" s="552">
        <v>85</v>
      </c>
      <c r="U139" s="552">
        <v>85</v>
      </c>
      <c r="V139" s="520">
        <f>SUM(U139/T139*100%)</f>
        <v>1</v>
      </c>
      <c r="W139" s="552">
        <v>5</v>
      </c>
      <c r="X139" s="552">
        <v>5</v>
      </c>
      <c r="Y139" s="520">
        <f>SUM(X139/W139*100%)</f>
        <v>1</v>
      </c>
      <c r="Z139" s="914">
        <v>115</v>
      </c>
      <c r="AA139" s="701"/>
      <c r="AB139" s="702"/>
      <c r="AC139" s="700">
        <v>115</v>
      </c>
      <c r="AD139" s="684">
        <f>SUM(AC139/Z139*100)</f>
        <v>100</v>
      </c>
      <c r="AE139" s="757">
        <v>241</v>
      </c>
      <c r="AF139" s="659"/>
      <c r="AG139" s="660"/>
      <c r="AH139" s="757">
        <v>241</v>
      </c>
      <c r="AI139" s="698">
        <f>SUM(AH139/AE139*100)</f>
        <v>100</v>
      </c>
      <c r="AJ139" s="794">
        <v>60</v>
      </c>
      <c r="AK139" s="659"/>
      <c r="AL139" s="660"/>
      <c r="AM139" s="757">
        <v>60</v>
      </c>
      <c r="AN139" s="698">
        <f>SUM(AM139/AJ139*100)</f>
        <v>100</v>
      </c>
      <c r="AO139" s="331">
        <v>50</v>
      </c>
      <c r="AP139" s="331"/>
      <c r="AQ139" s="331"/>
      <c r="AR139" s="332">
        <v>50</v>
      </c>
      <c r="AS139" s="331">
        <f>SUM(AR139/AO139*100)</f>
        <v>100</v>
      </c>
      <c r="AT139" s="935">
        <v>8.5741599999999991</v>
      </c>
      <c r="AU139" s="330"/>
      <c r="AV139" s="330"/>
      <c r="AW139" s="331"/>
      <c r="AX139" s="331">
        <f>SUM(AW139/AT139*100)</f>
        <v>0</v>
      </c>
      <c r="AY139" s="929">
        <v>200</v>
      </c>
      <c r="AZ139" s="331"/>
      <c r="BA139" s="332">
        <f t="shared" ref="BA139" si="16">SUM(AZ139/AY139*100)</f>
        <v>0</v>
      </c>
      <c r="BB139" s="204"/>
    </row>
    <row r="140" spans="1:54" ht="87.75" customHeight="1">
      <c r="A140" s="202"/>
      <c r="B140" s="1066"/>
      <c r="C140" s="984"/>
      <c r="D140" s="206" t="s">
        <v>261</v>
      </c>
      <c r="E140" s="931">
        <f>SUM(H140,K140,N140,Q140,T140,W140,Z140,AE140,AJ140,AO140,AT140,AY140)</f>
        <v>200</v>
      </c>
      <c r="F140" s="271">
        <f>SUM(I140,L140,O140,R140,U140,X140,AC140,AH140,AM140,AR140,AW140,AZ140)</f>
        <v>0</v>
      </c>
      <c r="G140" s="277">
        <f>SUM(F140/E140*100)</f>
        <v>0</v>
      </c>
      <c r="H140" s="436">
        <v>0</v>
      </c>
      <c r="I140" s="436">
        <v>0</v>
      </c>
      <c r="J140" s="404" t="e">
        <f>SUM(I140/H140*100%)</f>
        <v>#DIV/0!</v>
      </c>
      <c r="K140" s="436">
        <v>0</v>
      </c>
      <c r="L140" s="436"/>
      <c r="M140" s="455" t="e">
        <f>SUM(L140/K140*100%)</f>
        <v>#DIV/0!</v>
      </c>
      <c r="N140" s="445"/>
      <c r="O140" s="445"/>
      <c r="P140" s="404" t="e">
        <f>SUM(O140/N140*100%)</f>
        <v>#DIV/0!</v>
      </c>
      <c r="Q140" s="523"/>
      <c r="R140" s="523"/>
      <c r="S140" s="530" t="e">
        <f>SUM(R140/Q140*100)</f>
        <v>#DIV/0!</v>
      </c>
      <c r="T140" s="523"/>
      <c r="U140" s="523"/>
      <c r="V140" s="520" t="e">
        <f>SUM(U140/T140*100%)</f>
        <v>#DIV/0!</v>
      </c>
      <c r="W140" s="523"/>
      <c r="X140" s="523"/>
      <c r="Y140" s="520" t="e">
        <f>SUM(X140/W140*100%)</f>
        <v>#DIV/0!</v>
      </c>
      <c r="Z140" s="673">
        <v>0</v>
      </c>
      <c r="AA140" s="659"/>
      <c r="AB140" s="660"/>
      <c r="AC140" s="673"/>
      <c r="AD140" s="662" t="e">
        <f>SUM(AC140/Z140*100)</f>
        <v>#DIV/0!</v>
      </c>
      <c r="AE140" s="673">
        <v>0</v>
      </c>
      <c r="AF140" s="659"/>
      <c r="AG140" s="660"/>
      <c r="AH140" s="661"/>
      <c r="AI140" s="662" t="e">
        <f>SUM(AH140/AE140*100%)</f>
        <v>#DIV/0!</v>
      </c>
      <c r="AJ140" s="669">
        <v>0</v>
      </c>
      <c r="AK140" s="670"/>
      <c r="AL140" s="671"/>
      <c r="AM140" s="672"/>
      <c r="AN140" s="698" t="e">
        <f>SUM(AM140/AJ140*100)</f>
        <v>#DIV/0!</v>
      </c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934">
        <v>200</v>
      </c>
      <c r="AZ140" s="331"/>
      <c r="BA140" s="331"/>
      <c r="BB140" s="204"/>
    </row>
    <row r="141" spans="1:54" ht="21.75" customHeight="1">
      <c r="A141" s="202"/>
      <c r="B141" s="1066"/>
      <c r="C141" s="984"/>
      <c r="D141" s="206" t="s">
        <v>254</v>
      </c>
      <c r="E141" s="236"/>
      <c r="F141" s="236"/>
      <c r="G141" s="235"/>
      <c r="H141" s="445"/>
      <c r="I141" s="445"/>
      <c r="J141" s="446"/>
      <c r="K141" s="445"/>
      <c r="L141" s="445"/>
      <c r="M141" s="445"/>
      <c r="N141" s="445"/>
      <c r="O141" s="445"/>
      <c r="P141" s="447"/>
      <c r="Q141" s="526"/>
      <c r="R141" s="526"/>
      <c r="S141" s="526"/>
      <c r="T141" s="526"/>
      <c r="U141" s="526"/>
      <c r="V141" s="526"/>
      <c r="W141" s="526"/>
      <c r="X141" s="526"/>
      <c r="Y141" s="526"/>
      <c r="Z141" s="669"/>
      <c r="AA141" s="670"/>
      <c r="AB141" s="671"/>
      <c r="AC141" s="669"/>
      <c r="AD141" s="678"/>
      <c r="AE141" s="669"/>
      <c r="AF141" s="670"/>
      <c r="AG141" s="671"/>
      <c r="AH141" s="672"/>
      <c r="AI141" s="678"/>
      <c r="AJ141" s="669"/>
      <c r="AK141" s="670"/>
      <c r="AL141" s="671"/>
      <c r="AM141" s="672"/>
      <c r="AN141" s="678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204"/>
    </row>
    <row r="142" spans="1:54" ht="33.75" customHeight="1">
      <c r="A142" s="207"/>
      <c r="B142" s="1067"/>
      <c r="C142" s="985"/>
      <c r="D142" s="208" t="s">
        <v>7</v>
      </c>
      <c r="E142" s="233"/>
      <c r="F142" s="233"/>
      <c r="G142" s="234"/>
      <c r="H142" s="439"/>
      <c r="I142" s="439"/>
      <c r="J142" s="440"/>
      <c r="K142" s="439"/>
      <c r="L142" s="439"/>
      <c r="M142" s="439"/>
      <c r="N142" s="439"/>
      <c r="O142" s="439"/>
      <c r="P142" s="441"/>
      <c r="Q142" s="524"/>
      <c r="R142" s="524"/>
      <c r="S142" s="524"/>
      <c r="T142" s="524"/>
      <c r="U142" s="524"/>
      <c r="V142" s="524"/>
      <c r="W142" s="524"/>
      <c r="X142" s="524"/>
      <c r="Y142" s="524"/>
      <c r="Z142" s="674"/>
      <c r="AA142" s="663"/>
      <c r="AB142" s="664"/>
      <c r="AC142" s="674"/>
      <c r="AD142" s="675"/>
      <c r="AE142" s="674"/>
      <c r="AF142" s="663"/>
      <c r="AG142" s="664"/>
      <c r="AH142" s="665"/>
      <c r="AI142" s="675"/>
      <c r="AJ142" s="674"/>
      <c r="AK142" s="663"/>
      <c r="AL142" s="664"/>
      <c r="AM142" s="665"/>
      <c r="AN142" s="675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209"/>
    </row>
    <row r="143" spans="1:54" ht="29.25" customHeight="1">
      <c r="A143" s="202" t="s">
        <v>324</v>
      </c>
      <c r="B143" s="1065" t="s">
        <v>401</v>
      </c>
      <c r="C143" s="983" t="s">
        <v>304</v>
      </c>
      <c r="D143" s="201" t="s">
        <v>5</v>
      </c>
      <c r="E143" s="901">
        <f>SUM(H143,K143,N143,Q143,T143,W143,Z143,AE143,AJ143,AO143,AT143,AY143)</f>
        <v>1191.75198</v>
      </c>
      <c r="F143" s="271">
        <f>SUM(I143,L143,O143,R143,T143,X143,AA143,AF143,AK143,AP143,AU143,AZ143)</f>
        <v>779.81114000000002</v>
      </c>
      <c r="G143" s="277">
        <f>SUM(F143/E143*100)</f>
        <v>65.434012536736049</v>
      </c>
      <c r="H143" s="439"/>
      <c r="I143" s="439"/>
      <c r="J143" s="440"/>
      <c r="K143" s="439"/>
      <c r="L143" s="439"/>
      <c r="M143" s="404" t="e">
        <f>SUM(L143/K143*100%)</f>
        <v>#DIV/0!</v>
      </c>
      <c r="N143" s="585">
        <v>634.81114000000002</v>
      </c>
      <c r="O143" s="585">
        <v>634.81114000000002</v>
      </c>
      <c r="P143" s="404">
        <f>SUM(O143/N143*100%)</f>
        <v>1</v>
      </c>
      <c r="Q143" s="533">
        <v>145</v>
      </c>
      <c r="R143" s="533">
        <v>145</v>
      </c>
      <c r="S143" s="530">
        <f>SUM(R143/Q143*100)</f>
        <v>100</v>
      </c>
      <c r="T143" s="533"/>
      <c r="U143" s="900"/>
      <c r="V143" s="520" t="e">
        <f>SUM(T143/#REF!*100%)</f>
        <v>#REF!</v>
      </c>
      <c r="W143" s="590"/>
      <c r="X143" s="524">
        <v>0</v>
      </c>
      <c r="Y143" s="520" t="e">
        <f>SUM(X143/W143*100%)</f>
        <v>#DIV/0!</v>
      </c>
      <c r="Z143" s="706"/>
      <c r="AA143" s="707"/>
      <c r="AB143" s="708"/>
      <c r="AC143" s="706"/>
      <c r="AD143" s="662" t="e">
        <f>SUM(AC143/Z143*100)</f>
        <v>#DIV/0!</v>
      </c>
      <c r="AE143" s="674">
        <v>0</v>
      </c>
      <c r="AF143" s="679"/>
      <c r="AG143" s="680"/>
      <c r="AH143" s="665"/>
      <c r="AI143" s="662" t="e">
        <f>SUM(AH143/AE143*100%)</f>
        <v>#DIV/0!</v>
      </c>
      <c r="AJ143" s="674">
        <v>0</v>
      </c>
      <c r="AK143" s="679"/>
      <c r="AL143" s="680"/>
      <c r="AM143" s="665"/>
      <c r="AN143" s="662" t="e">
        <f>SUM(AM143/AJ143*100%)</f>
        <v>#DIV/0!</v>
      </c>
      <c r="AO143" s="331"/>
      <c r="AP143" s="331"/>
      <c r="AQ143" s="331"/>
      <c r="AR143" s="331"/>
      <c r="AS143" s="331"/>
      <c r="AT143" s="331"/>
      <c r="AU143" s="331"/>
      <c r="AV143" s="331"/>
      <c r="AX143" s="331"/>
      <c r="AY143" s="345">
        <v>411.94083999999998</v>
      </c>
      <c r="AZ143" s="331"/>
      <c r="BA143" s="332" t="e">
        <f>SUM(AZ143/#REF!*100)</f>
        <v>#REF!</v>
      </c>
      <c r="BB143" s="983"/>
    </row>
    <row r="144" spans="1:54" ht="33.75" customHeight="1">
      <c r="A144" s="202"/>
      <c r="B144" s="1066"/>
      <c r="C144" s="984"/>
      <c r="D144" s="203" t="s">
        <v>1</v>
      </c>
      <c r="E144" s="901"/>
      <c r="F144" s="271"/>
      <c r="G144" s="277"/>
      <c r="H144" s="439"/>
      <c r="I144" s="439"/>
      <c r="J144" s="440"/>
      <c r="K144" s="439"/>
      <c r="L144" s="439"/>
      <c r="M144" s="404"/>
      <c r="N144" s="585"/>
      <c r="O144" s="585"/>
      <c r="P144" s="404"/>
      <c r="Q144" s="533"/>
      <c r="R144" s="533"/>
      <c r="S144" s="524"/>
      <c r="T144" s="533"/>
      <c r="U144" s="900"/>
      <c r="V144" s="520"/>
      <c r="W144" s="533"/>
      <c r="X144" s="524"/>
      <c r="Y144" s="520"/>
      <c r="Z144" s="674"/>
      <c r="AA144" s="679"/>
      <c r="AB144" s="680"/>
      <c r="AC144" s="674"/>
      <c r="AD144" s="662"/>
      <c r="AE144" s="674"/>
      <c r="AF144" s="679"/>
      <c r="AG144" s="680"/>
      <c r="AH144" s="665"/>
      <c r="AI144" s="662"/>
      <c r="AJ144" s="674"/>
      <c r="AK144" s="679"/>
      <c r="AL144" s="680"/>
      <c r="AM144" s="665"/>
      <c r="AN144" s="662"/>
      <c r="AO144" s="331"/>
      <c r="AP144" s="331"/>
      <c r="AQ144" s="331"/>
      <c r="AR144" s="331"/>
      <c r="AS144" s="331"/>
      <c r="AT144" s="331"/>
      <c r="AU144" s="331"/>
      <c r="AV144" s="331"/>
      <c r="AX144" s="331"/>
      <c r="AY144" s="345"/>
      <c r="AZ144" s="331"/>
      <c r="BA144" s="332"/>
      <c r="BB144" s="984"/>
    </row>
    <row r="145" spans="1:54" ht="33.75" customHeight="1">
      <c r="A145" s="202"/>
      <c r="B145" s="1066"/>
      <c r="C145" s="984"/>
      <c r="D145" s="205" t="s">
        <v>362</v>
      </c>
      <c r="E145" s="901"/>
      <c r="F145" s="271"/>
      <c r="G145" s="277"/>
      <c r="H145" s="439"/>
      <c r="I145" s="439"/>
      <c r="J145" s="440"/>
      <c r="K145" s="439"/>
      <c r="L145" s="439"/>
      <c r="M145" s="404"/>
      <c r="N145" s="585"/>
      <c r="O145" s="585"/>
      <c r="P145" s="404"/>
      <c r="Q145" s="533"/>
      <c r="R145" s="533"/>
      <c r="S145" s="525"/>
      <c r="T145" s="533"/>
      <c r="U145" s="900"/>
      <c r="V145" s="520"/>
      <c r="W145" s="533"/>
      <c r="X145" s="524"/>
      <c r="Y145" s="520"/>
      <c r="Z145" s="674"/>
      <c r="AA145" s="679"/>
      <c r="AB145" s="680"/>
      <c r="AC145" s="674"/>
      <c r="AD145" s="662"/>
      <c r="AE145" s="674"/>
      <c r="AF145" s="679"/>
      <c r="AG145" s="680"/>
      <c r="AH145" s="665"/>
      <c r="AI145" s="662"/>
      <c r="AJ145" s="674"/>
      <c r="AK145" s="679"/>
      <c r="AL145" s="680"/>
      <c r="AM145" s="665"/>
      <c r="AN145" s="662"/>
      <c r="AO145" s="331"/>
      <c r="AP145" s="331"/>
      <c r="AQ145" s="331"/>
      <c r="AR145" s="331"/>
      <c r="AS145" s="331"/>
      <c r="AT145" s="331"/>
      <c r="AU145" s="331"/>
      <c r="AV145" s="331"/>
      <c r="AX145" s="331"/>
      <c r="AY145" s="345"/>
      <c r="AZ145" s="331"/>
      <c r="BA145" s="332"/>
      <c r="BB145" s="204"/>
    </row>
    <row r="146" spans="1:54" ht="15.6">
      <c r="A146" s="202"/>
      <c r="B146" s="1066"/>
      <c r="C146" s="984"/>
      <c r="D146" s="206" t="s">
        <v>253</v>
      </c>
      <c r="E146" s="901">
        <f t="shared" ref="E146:E147" si="17">SUM(H146,K146,N146,Q146,T146,W146,Z146,AE146,AJ146,AO146,AT146,AY146)</f>
        <v>1191.75198</v>
      </c>
      <c r="F146" s="271">
        <f>SUM(I146,L146,O146,R146,T146,X146,AA146,AF146,AK146,AP146,AU146,AZ146)</f>
        <v>779.81114000000002</v>
      </c>
      <c r="G146" s="277">
        <f>SUM(F146/E146*100)</f>
        <v>65.434012536736049</v>
      </c>
      <c r="H146" s="439"/>
      <c r="I146" s="439"/>
      <c r="J146" s="440"/>
      <c r="K146" s="439"/>
      <c r="L146" s="439"/>
      <c r="M146" s="404" t="e">
        <f>SUM(L146/K146*100%)</f>
        <v>#DIV/0!</v>
      </c>
      <c r="N146" s="585">
        <v>634.81114000000002</v>
      </c>
      <c r="O146" s="585">
        <v>634.81114000000002</v>
      </c>
      <c r="P146" s="404">
        <f>SUM(O146/N146*100%)</f>
        <v>1</v>
      </c>
      <c r="Q146" s="533">
        <v>145</v>
      </c>
      <c r="R146" s="533">
        <v>145</v>
      </c>
      <c r="S146" s="530">
        <f>SUM(R146/Q146*100)</f>
        <v>100</v>
      </c>
      <c r="T146" s="533"/>
      <c r="U146" s="900"/>
      <c r="V146" s="520" t="e">
        <f>SUM(T146/#REF!*100%)</f>
        <v>#REF!</v>
      </c>
      <c r="W146" s="590"/>
      <c r="X146" s="524">
        <v>0</v>
      </c>
      <c r="Y146" s="520" t="e">
        <f>SUM(X146/W146*100%)</f>
        <v>#DIV/0!</v>
      </c>
      <c r="Z146" s="706"/>
      <c r="AA146" s="707"/>
      <c r="AB146" s="708"/>
      <c r="AC146" s="706"/>
      <c r="AD146" s="662" t="e">
        <f>SUM(AC146/Z146*100)</f>
        <v>#DIV/0!</v>
      </c>
      <c r="AE146" s="674">
        <v>0</v>
      </c>
      <c r="AF146" s="679"/>
      <c r="AG146" s="680"/>
      <c r="AH146" s="665"/>
      <c r="AI146" s="662" t="e">
        <f>SUM(AH146/AE146*100%)</f>
        <v>#DIV/0!</v>
      </c>
      <c r="AJ146" s="674"/>
      <c r="AK146" s="679"/>
      <c r="AL146" s="680"/>
      <c r="AM146" s="665"/>
      <c r="AN146" s="662" t="e">
        <f>SUM(AM146/AJ146*100%)</f>
        <v>#DIV/0!</v>
      </c>
      <c r="AO146" s="331"/>
      <c r="AP146" s="331"/>
      <c r="AQ146" s="331"/>
      <c r="AR146" s="331"/>
      <c r="AS146" s="331"/>
      <c r="AT146" s="331"/>
      <c r="AU146" s="331"/>
      <c r="AV146" s="331"/>
      <c r="AX146" s="331"/>
      <c r="AY146" s="345">
        <v>411.94083999999998</v>
      </c>
      <c r="AZ146" s="331"/>
      <c r="BA146" s="332" t="e">
        <f>SUM(AZ146/#REF!*100)</f>
        <v>#REF!</v>
      </c>
      <c r="BB146" s="204"/>
    </row>
    <row r="147" spans="1:54" ht="87.75" customHeight="1">
      <c r="A147" s="202"/>
      <c r="B147" s="1066"/>
      <c r="C147" s="984"/>
      <c r="D147" s="206" t="s">
        <v>261</v>
      </c>
      <c r="E147" s="901">
        <f t="shared" si="17"/>
        <v>1191.75198</v>
      </c>
      <c r="F147" s="271">
        <f>SUM(I147,L147,O147,R147,T147,X147,AA147,AF147,AK147,AP147,AU147,AZ147)</f>
        <v>779.81114000000002</v>
      </c>
      <c r="G147" s="277">
        <f>SUM(F147/E147*100)</f>
        <v>65.434012536736049</v>
      </c>
      <c r="H147" s="439"/>
      <c r="I147" s="439"/>
      <c r="J147" s="440"/>
      <c r="K147" s="439"/>
      <c r="L147" s="439"/>
      <c r="M147" s="404" t="e">
        <f>SUM(L147/K147*100%)</f>
        <v>#DIV/0!</v>
      </c>
      <c r="N147" s="585">
        <v>634.81114000000002</v>
      </c>
      <c r="O147" s="585">
        <v>634.81114000000002</v>
      </c>
      <c r="P147" s="404">
        <f>SUM(O147/N147*100%)</f>
        <v>1</v>
      </c>
      <c r="Q147" s="533">
        <v>145</v>
      </c>
      <c r="R147" s="533">
        <v>145</v>
      </c>
      <c r="S147" s="530">
        <f>SUM(R147/Q147*100)</f>
        <v>100</v>
      </c>
      <c r="T147" s="533"/>
      <c r="U147" s="900"/>
      <c r="V147" s="520" t="e">
        <f>SUM(T147/#REF!*100%)</f>
        <v>#REF!</v>
      </c>
      <c r="W147" s="590"/>
      <c r="X147" s="524">
        <v>0</v>
      </c>
      <c r="Y147" s="520" t="e">
        <f>SUM(X147/W147*100%)</f>
        <v>#DIV/0!</v>
      </c>
      <c r="Z147" s="706"/>
      <c r="AA147" s="707"/>
      <c r="AB147" s="708"/>
      <c r="AC147" s="706"/>
      <c r="AD147" s="662" t="e">
        <f>SUM(AC147/Z147*100)</f>
        <v>#DIV/0!</v>
      </c>
      <c r="AE147" s="674">
        <v>0</v>
      </c>
      <c r="AF147" s="679"/>
      <c r="AG147" s="680"/>
      <c r="AH147" s="665"/>
      <c r="AI147" s="662" t="e">
        <f>SUM(AH147/AE147*100%)</f>
        <v>#DIV/0!</v>
      </c>
      <c r="AJ147" s="674"/>
      <c r="AK147" s="679"/>
      <c r="AL147" s="680"/>
      <c r="AM147" s="665"/>
      <c r="AN147" s="662" t="e">
        <f>SUM(AM147/AJ147*100%)</f>
        <v>#DIV/0!</v>
      </c>
      <c r="AO147" s="331"/>
      <c r="AP147" s="331"/>
      <c r="AQ147" s="331"/>
      <c r="AR147" s="331"/>
      <c r="AS147" s="331"/>
      <c r="AT147" s="331"/>
      <c r="AU147" s="331"/>
      <c r="AV147" s="331"/>
      <c r="AX147" s="331"/>
      <c r="AY147" s="345">
        <v>411.94083999999998</v>
      </c>
      <c r="AZ147" s="331"/>
      <c r="BA147" s="332" t="e">
        <f>SUM(AZ147/#REF!*100)</f>
        <v>#REF!</v>
      </c>
      <c r="BB147" s="204"/>
    </row>
    <row r="148" spans="1:54" ht="15.6">
      <c r="A148" s="202"/>
      <c r="B148" s="1066"/>
      <c r="C148" s="984"/>
      <c r="D148" s="206" t="s">
        <v>254</v>
      </c>
      <c r="E148" s="232"/>
      <c r="F148" s="232"/>
      <c r="G148" s="240"/>
      <c r="H148" s="439"/>
      <c r="I148" s="439"/>
      <c r="J148" s="440"/>
      <c r="K148" s="439"/>
      <c r="L148" s="439"/>
      <c r="M148" s="439"/>
      <c r="N148" s="439"/>
      <c r="O148" s="439"/>
      <c r="P148" s="448"/>
      <c r="Q148" s="524"/>
      <c r="R148" s="524"/>
      <c r="S148" s="524"/>
      <c r="T148" s="524"/>
      <c r="U148" s="524"/>
      <c r="V148" s="524"/>
      <c r="W148" s="524"/>
      <c r="X148" s="524"/>
      <c r="Y148" s="524"/>
      <c r="Z148" s="674"/>
      <c r="AA148" s="679"/>
      <c r="AB148" s="680"/>
      <c r="AC148" s="674"/>
      <c r="AD148" s="681"/>
      <c r="AE148" s="674"/>
      <c r="AF148" s="679"/>
      <c r="AG148" s="680"/>
      <c r="AH148" s="665"/>
      <c r="AI148" s="681"/>
      <c r="AJ148" s="674"/>
      <c r="AK148" s="679"/>
      <c r="AL148" s="680"/>
      <c r="AM148" s="665"/>
      <c r="AN148" s="68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204"/>
    </row>
    <row r="149" spans="1:54" ht="96.75" customHeight="1">
      <c r="A149" s="202"/>
      <c r="B149" s="1067"/>
      <c r="C149" s="985"/>
      <c r="D149" s="208" t="s">
        <v>7</v>
      </c>
      <c r="E149" s="232"/>
      <c r="F149" s="232"/>
      <c r="G149" s="240"/>
      <c r="H149" s="439"/>
      <c r="I149" s="439"/>
      <c r="J149" s="440"/>
      <c r="K149" s="439"/>
      <c r="L149" s="439"/>
      <c r="M149" s="439"/>
      <c r="N149" s="439"/>
      <c r="O149" s="439"/>
      <c r="P149" s="448"/>
      <c r="Q149" s="524"/>
      <c r="R149" s="524"/>
      <c r="S149" s="524"/>
      <c r="T149" s="524"/>
      <c r="U149" s="524"/>
      <c r="V149" s="524"/>
      <c r="W149" s="524"/>
      <c r="X149" s="524"/>
      <c r="Y149" s="524"/>
      <c r="Z149" s="674"/>
      <c r="AA149" s="679"/>
      <c r="AB149" s="680"/>
      <c r="AC149" s="674"/>
      <c r="AD149" s="681"/>
      <c r="AE149" s="674"/>
      <c r="AF149" s="679"/>
      <c r="AG149" s="680"/>
      <c r="AH149" s="665"/>
      <c r="AI149" s="681"/>
      <c r="AJ149" s="674"/>
      <c r="AK149" s="679"/>
      <c r="AL149" s="680"/>
      <c r="AM149" s="665"/>
      <c r="AN149" s="68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204"/>
    </row>
    <row r="150" spans="1:54" ht="18.75" customHeight="1">
      <c r="A150" s="200" t="s">
        <v>325</v>
      </c>
      <c r="B150" s="1065" t="s">
        <v>358</v>
      </c>
      <c r="C150" s="983" t="s">
        <v>304</v>
      </c>
      <c r="D150" s="918" t="s">
        <v>5</v>
      </c>
      <c r="E150" s="269">
        <f>SUM(H150,K150,N150,Q150,T150,W150,Z150,AE150,AJ150,AO150,AT150,AY150)</f>
        <v>0</v>
      </c>
      <c r="F150" s="269">
        <f>SUM(I150,L150,O150,R150,U150,X150,AA150,AF150,AK150,AP150,AU150,AZ150)</f>
        <v>0</v>
      </c>
      <c r="G150" s="277" t="e">
        <f>SUM(F150/E150*100)</f>
        <v>#DIV/0!</v>
      </c>
      <c r="H150" s="436"/>
      <c r="I150" s="436"/>
      <c r="J150" s="437"/>
      <c r="K150" s="436"/>
      <c r="L150" s="436"/>
      <c r="M150" s="436"/>
      <c r="N150" s="436"/>
      <c r="O150" s="436"/>
      <c r="P150" s="438"/>
      <c r="Q150" s="523"/>
      <c r="R150" s="523"/>
      <c r="S150" s="523"/>
      <c r="T150" s="523"/>
      <c r="U150" s="523"/>
      <c r="V150" s="523"/>
      <c r="W150" s="523"/>
      <c r="X150" s="523"/>
      <c r="Y150" s="523"/>
      <c r="Z150" s="709"/>
      <c r="AA150" s="710"/>
      <c r="AB150" s="711"/>
      <c r="AC150" s="709"/>
      <c r="AD150" s="698"/>
      <c r="AE150" s="673"/>
      <c r="AF150" s="659"/>
      <c r="AG150" s="660"/>
      <c r="AH150" s="661"/>
      <c r="AI150" s="662"/>
      <c r="AJ150" s="673"/>
      <c r="AK150" s="659"/>
      <c r="AL150" s="660"/>
      <c r="AM150" s="661"/>
      <c r="AN150" s="662"/>
      <c r="AO150" s="330">
        <v>0</v>
      </c>
      <c r="AP150" s="330"/>
      <c r="AQ150" s="330"/>
      <c r="AR150" s="330"/>
      <c r="AS150" s="330" t="e">
        <f>SUM(AR150/AO150*100)</f>
        <v>#DIV/0!</v>
      </c>
      <c r="AT150" s="330"/>
      <c r="AU150" s="330"/>
      <c r="AV150" s="330"/>
      <c r="AW150" s="330"/>
      <c r="AX150" s="330"/>
      <c r="AY150" s="345"/>
      <c r="AZ150" s="331"/>
      <c r="BA150" s="331" t="e">
        <f>SUM(AZ150/AW150*100)</f>
        <v>#DIV/0!</v>
      </c>
      <c r="BB150" s="919"/>
    </row>
    <row r="151" spans="1:54" ht="15.6">
      <c r="A151" s="202"/>
      <c r="B151" s="1066"/>
      <c r="C151" s="984"/>
      <c r="D151" s="203" t="s">
        <v>1</v>
      </c>
      <c r="E151" s="269"/>
      <c r="F151" s="269"/>
      <c r="G151" s="277"/>
      <c r="H151" s="439"/>
      <c r="I151" s="439"/>
      <c r="J151" s="440"/>
      <c r="K151" s="439"/>
      <c r="L151" s="439"/>
      <c r="M151" s="439"/>
      <c r="N151" s="439"/>
      <c r="O151" s="439"/>
      <c r="P151" s="441"/>
      <c r="Q151" s="524"/>
      <c r="R151" s="524"/>
      <c r="S151" s="524"/>
      <c r="T151" s="524"/>
      <c r="U151" s="524"/>
      <c r="V151" s="524"/>
      <c r="W151" s="524"/>
      <c r="X151" s="524"/>
      <c r="Y151" s="524"/>
      <c r="Z151" s="709"/>
      <c r="AA151" s="710"/>
      <c r="AB151" s="711"/>
      <c r="AC151" s="709"/>
      <c r="AD151" s="698"/>
      <c r="AE151" s="674"/>
      <c r="AF151" s="663"/>
      <c r="AG151" s="664"/>
      <c r="AH151" s="665"/>
      <c r="AI151" s="675"/>
      <c r="AJ151" s="674"/>
      <c r="AK151" s="663"/>
      <c r="AL151" s="664"/>
      <c r="AM151" s="665"/>
      <c r="AN151" s="675"/>
      <c r="AO151" s="331"/>
      <c r="AP151" s="331"/>
      <c r="AQ151" s="331"/>
      <c r="AR151" s="331"/>
      <c r="AS151" s="330"/>
      <c r="AT151" s="331"/>
      <c r="AU151" s="331"/>
      <c r="AV151" s="331"/>
      <c r="AW151" s="331"/>
      <c r="AX151" s="331"/>
      <c r="AY151" s="345"/>
      <c r="AZ151" s="331"/>
      <c r="BA151" s="331"/>
      <c r="BB151" s="920"/>
    </row>
    <row r="152" spans="1:54" ht="31.5" customHeight="1">
      <c r="A152" s="202"/>
      <c r="B152" s="1066"/>
      <c r="C152" s="984"/>
      <c r="D152" s="205" t="s">
        <v>362</v>
      </c>
      <c r="E152" s="269"/>
      <c r="F152" s="269"/>
      <c r="G152" s="277"/>
      <c r="H152" s="442"/>
      <c r="I152" s="442"/>
      <c r="J152" s="443"/>
      <c r="K152" s="442"/>
      <c r="L152" s="442"/>
      <c r="M152" s="442"/>
      <c r="N152" s="442"/>
      <c r="O152" s="442"/>
      <c r="P152" s="444"/>
      <c r="Q152" s="525"/>
      <c r="R152" s="525"/>
      <c r="S152" s="525"/>
      <c r="T152" s="525"/>
      <c r="U152" s="525"/>
      <c r="V152" s="525"/>
      <c r="W152" s="525"/>
      <c r="X152" s="525"/>
      <c r="Y152" s="525"/>
      <c r="Z152" s="709"/>
      <c r="AA152" s="710"/>
      <c r="AB152" s="711"/>
      <c r="AC152" s="709"/>
      <c r="AD152" s="698"/>
      <c r="AE152" s="676"/>
      <c r="AF152" s="666"/>
      <c r="AG152" s="667"/>
      <c r="AH152" s="668"/>
      <c r="AI152" s="677"/>
      <c r="AJ152" s="676"/>
      <c r="AK152" s="666"/>
      <c r="AL152" s="667"/>
      <c r="AM152" s="668"/>
      <c r="AN152" s="677"/>
      <c r="AO152" s="331"/>
      <c r="AP152" s="331"/>
      <c r="AQ152" s="331"/>
      <c r="AR152" s="331"/>
      <c r="AS152" s="330"/>
      <c r="AT152" s="331"/>
      <c r="AU152" s="331"/>
      <c r="AV152" s="331"/>
      <c r="AW152" s="331"/>
      <c r="AX152" s="331"/>
      <c r="AY152" s="345"/>
      <c r="AZ152" s="331"/>
      <c r="BA152" s="331"/>
      <c r="BB152" s="920"/>
    </row>
    <row r="153" spans="1:54" ht="21.75" customHeight="1">
      <c r="A153" s="202"/>
      <c r="B153" s="1066"/>
      <c r="C153" s="984"/>
      <c r="D153" s="917" t="s">
        <v>253</v>
      </c>
      <c r="E153" s="269">
        <f>SUM(H153,K153,N153,Q153,T153,W153,Z153,AE153,AJ153,AO153,AT153,AY153)</f>
        <v>0</v>
      </c>
      <c r="F153" s="269">
        <f>SUM(I153,L153,O153,R153,U153,X153,AA153,AF153,AK153,AP153,AU153,AZ153)</f>
        <v>0</v>
      </c>
      <c r="G153" s="277" t="e">
        <f>SUM(F153/E153*100)</f>
        <v>#DIV/0!</v>
      </c>
      <c r="H153" s="442"/>
      <c r="I153" s="442"/>
      <c r="J153" s="443"/>
      <c r="K153" s="442"/>
      <c r="L153" s="442"/>
      <c r="M153" s="442"/>
      <c r="N153" s="442"/>
      <c r="O153" s="442"/>
      <c r="P153" s="444"/>
      <c r="Q153" s="525"/>
      <c r="R153" s="525"/>
      <c r="S153" s="525"/>
      <c r="T153" s="525"/>
      <c r="U153" s="525"/>
      <c r="V153" s="525"/>
      <c r="W153" s="525"/>
      <c r="X153" s="525"/>
      <c r="Y153" s="525"/>
      <c r="Z153" s="709"/>
      <c r="AA153" s="710"/>
      <c r="AB153" s="711"/>
      <c r="AC153" s="709"/>
      <c r="AD153" s="698"/>
      <c r="AE153" s="676"/>
      <c r="AF153" s="666"/>
      <c r="AG153" s="667"/>
      <c r="AH153" s="668"/>
      <c r="AI153" s="677"/>
      <c r="AJ153" s="676"/>
      <c r="AK153" s="666"/>
      <c r="AL153" s="667"/>
      <c r="AM153" s="668"/>
      <c r="AN153" s="677"/>
      <c r="AO153" s="331">
        <v>0</v>
      </c>
      <c r="AP153" s="331"/>
      <c r="AQ153" s="331"/>
      <c r="AR153" s="331"/>
      <c r="AS153" s="330" t="e">
        <f>SUM(AR153/AO153*100)</f>
        <v>#DIV/0!</v>
      </c>
      <c r="AT153" s="331"/>
      <c r="AU153" s="331"/>
      <c r="AV153" s="331"/>
      <c r="AW153" s="331"/>
      <c r="AX153" s="331"/>
      <c r="AY153" s="345"/>
      <c r="AZ153" s="331"/>
      <c r="BA153" s="331" t="e">
        <f>SUM(AZ153/AW153*100)</f>
        <v>#DIV/0!</v>
      </c>
      <c r="BB153" s="920"/>
    </row>
    <row r="154" spans="1:54" ht="87.75" customHeight="1">
      <c r="A154" s="202"/>
      <c r="B154" s="1066"/>
      <c r="C154" s="984"/>
      <c r="D154" s="917" t="s">
        <v>261</v>
      </c>
      <c r="E154" s="269">
        <f>SUM(H154,K154,N154,Q154,T154,W154,Z154,AE154,AJ154,AO154,AT154,AY154)</f>
        <v>0</v>
      </c>
      <c r="F154" s="269">
        <f>SUM(I154,L154,O154,R154,U154,X154,AA154,AF154,AK154,AP154,AU154,AZ154)</f>
        <v>0</v>
      </c>
      <c r="G154" s="277" t="e">
        <f>SUM(F154/E154*100)</f>
        <v>#DIV/0!</v>
      </c>
      <c r="H154" s="445"/>
      <c r="I154" s="445"/>
      <c r="J154" s="446"/>
      <c r="K154" s="445"/>
      <c r="L154" s="445"/>
      <c r="M154" s="445"/>
      <c r="N154" s="445"/>
      <c r="O154" s="445"/>
      <c r="P154" s="447"/>
      <c r="Q154" s="526"/>
      <c r="R154" s="526"/>
      <c r="S154" s="526"/>
      <c r="T154" s="526"/>
      <c r="U154" s="526"/>
      <c r="V154" s="526"/>
      <c r="W154" s="526"/>
      <c r="X154" s="526"/>
      <c r="Y154" s="526"/>
      <c r="Z154" s="709"/>
      <c r="AA154" s="710"/>
      <c r="AB154" s="711"/>
      <c r="AC154" s="709"/>
      <c r="AD154" s="698"/>
      <c r="AE154" s="669"/>
      <c r="AF154" s="670"/>
      <c r="AG154" s="671"/>
      <c r="AH154" s="672"/>
      <c r="AI154" s="678"/>
      <c r="AJ154" s="669"/>
      <c r="AK154" s="670"/>
      <c r="AL154" s="671"/>
      <c r="AM154" s="672"/>
      <c r="AN154" s="678"/>
      <c r="AO154" s="331">
        <v>0</v>
      </c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920"/>
    </row>
    <row r="155" spans="1:54" ht="21.75" customHeight="1">
      <c r="A155" s="202"/>
      <c r="B155" s="1066"/>
      <c r="C155" s="984"/>
      <c r="D155" s="917" t="s">
        <v>254</v>
      </c>
      <c r="E155" s="236"/>
      <c r="F155" s="236"/>
      <c r="G155" s="235"/>
      <c r="H155" s="445"/>
      <c r="I155" s="445"/>
      <c r="J155" s="446"/>
      <c r="K155" s="445"/>
      <c r="L155" s="445"/>
      <c r="M155" s="445"/>
      <c r="N155" s="445"/>
      <c r="O155" s="445"/>
      <c r="P155" s="447"/>
      <c r="Q155" s="526"/>
      <c r="R155" s="526"/>
      <c r="S155" s="526"/>
      <c r="T155" s="526"/>
      <c r="U155" s="526"/>
      <c r="V155" s="526"/>
      <c r="W155" s="526"/>
      <c r="X155" s="526"/>
      <c r="Y155" s="526"/>
      <c r="Z155" s="669"/>
      <c r="AA155" s="670"/>
      <c r="AB155" s="671"/>
      <c r="AC155" s="669"/>
      <c r="AD155" s="678"/>
      <c r="AE155" s="669"/>
      <c r="AF155" s="670"/>
      <c r="AG155" s="671"/>
      <c r="AH155" s="672"/>
      <c r="AI155" s="678"/>
      <c r="AJ155" s="669"/>
      <c r="AK155" s="670"/>
      <c r="AL155" s="671"/>
      <c r="AM155" s="672"/>
      <c r="AN155" s="678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920"/>
    </row>
    <row r="156" spans="1:54" ht="35.25" customHeight="1">
      <c r="A156" s="207"/>
      <c r="B156" s="1067"/>
      <c r="C156" s="985"/>
      <c r="D156" s="208" t="s">
        <v>7</v>
      </c>
      <c r="E156" s="233"/>
      <c r="F156" s="233"/>
      <c r="G156" s="234"/>
      <c r="H156" s="439"/>
      <c r="I156" s="439"/>
      <c r="J156" s="440"/>
      <c r="K156" s="439"/>
      <c r="L156" s="439"/>
      <c r="M156" s="439"/>
      <c r="N156" s="439"/>
      <c r="O156" s="439"/>
      <c r="P156" s="441"/>
      <c r="Q156" s="524"/>
      <c r="R156" s="524"/>
      <c r="S156" s="524"/>
      <c r="T156" s="524"/>
      <c r="U156" s="524"/>
      <c r="V156" s="524"/>
      <c r="W156" s="524"/>
      <c r="X156" s="524"/>
      <c r="Y156" s="524"/>
      <c r="Z156" s="674"/>
      <c r="AA156" s="663"/>
      <c r="AB156" s="664"/>
      <c r="AC156" s="674"/>
      <c r="AD156" s="675"/>
      <c r="AE156" s="674"/>
      <c r="AF156" s="663"/>
      <c r="AG156" s="664"/>
      <c r="AH156" s="665"/>
      <c r="AI156" s="675"/>
      <c r="AJ156" s="674"/>
      <c r="AK156" s="663"/>
      <c r="AL156" s="664"/>
      <c r="AM156" s="665"/>
      <c r="AN156" s="675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921"/>
    </row>
    <row r="157" spans="1:54" ht="18.75" customHeight="1">
      <c r="A157" s="937" t="s">
        <v>326</v>
      </c>
      <c r="B157" s="1157" t="s">
        <v>437</v>
      </c>
      <c r="C157" s="983" t="s">
        <v>304</v>
      </c>
      <c r="D157" s="201" t="s">
        <v>5</v>
      </c>
      <c r="E157" s="936">
        <f>SUM(H157,K157,N157,Q157,T157,W157,Z157,AE157,AJ157,AO157,AT157,AY157)</f>
        <v>942.5</v>
      </c>
      <c r="F157" s="936">
        <f>SUM(I157,L157,O157,R157,U157,X157,AA157,AF157,AK157,AP157,AU157,AZ157)</f>
        <v>0</v>
      </c>
      <c r="G157" s="277">
        <f>SUM(F157/E157*100)</f>
        <v>0</v>
      </c>
      <c r="H157" s="436"/>
      <c r="I157" s="436"/>
      <c r="J157" s="437"/>
      <c r="K157" s="436"/>
      <c r="L157" s="436"/>
      <c r="M157" s="436"/>
      <c r="N157" s="436"/>
      <c r="O157" s="436"/>
      <c r="P157" s="438"/>
      <c r="Q157" s="523"/>
      <c r="R157" s="523"/>
      <c r="S157" s="523"/>
      <c r="T157" s="523"/>
      <c r="U157" s="523"/>
      <c r="V157" s="523"/>
      <c r="W157" s="523"/>
      <c r="X157" s="523"/>
      <c r="Y157" s="523"/>
      <c r="Z157" s="709"/>
      <c r="AA157" s="710"/>
      <c r="AB157" s="711"/>
      <c r="AC157" s="709"/>
      <c r="AD157" s="698"/>
      <c r="AE157" s="673"/>
      <c r="AF157" s="659"/>
      <c r="AG157" s="660"/>
      <c r="AH157" s="661"/>
      <c r="AI157" s="662"/>
      <c r="AJ157" s="673"/>
      <c r="AK157" s="659"/>
      <c r="AL157" s="660"/>
      <c r="AM157" s="661"/>
      <c r="AN157" s="662"/>
      <c r="AO157" s="330">
        <v>0</v>
      </c>
      <c r="AP157" s="330"/>
      <c r="AQ157" s="330"/>
      <c r="AR157" s="330"/>
      <c r="AS157" s="330" t="e">
        <f>SUM(AR157/AO157*100)</f>
        <v>#DIV/0!</v>
      </c>
      <c r="AT157" s="330"/>
      <c r="AU157" s="330"/>
      <c r="AV157" s="330"/>
      <c r="AW157" s="330"/>
      <c r="AX157" s="330"/>
      <c r="AY157" s="935">
        <v>942.5</v>
      </c>
      <c r="AZ157" s="331"/>
      <c r="BA157" s="331" t="e">
        <f>SUM(AZ157/AW157*100)</f>
        <v>#DIV/0!</v>
      </c>
      <c r="BB157" s="155"/>
    </row>
    <row r="158" spans="1:54" ht="15.6">
      <c r="A158" s="938"/>
      <c r="B158" s="1158"/>
      <c r="C158" s="984"/>
      <c r="D158" s="203" t="s">
        <v>1</v>
      </c>
      <c r="E158" s="936"/>
      <c r="F158" s="936"/>
      <c r="G158" s="277"/>
      <c r="H158" s="439"/>
      <c r="I158" s="439"/>
      <c r="J158" s="440"/>
      <c r="K158" s="439"/>
      <c r="L158" s="439"/>
      <c r="M158" s="439"/>
      <c r="N158" s="439"/>
      <c r="O158" s="439"/>
      <c r="P158" s="441"/>
      <c r="Q158" s="524"/>
      <c r="R158" s="524"/>
      <c r="S158" s="524"/>
      <c r="T158" s="524"/>
      <c r="U158" s="524"/>
      <c r="V158" s="524"/>
      <c r="W158" s="524"/>
      <c r="X158" s="524"/>
      <c r="Y158" s="524"/>
      <c r="Z158" s="709"/>
      <c r="AA158" s="710"/>
      <c r="AB158" s="711"/>
      <c r="AC158" s="709"/>
      <c r="AD158" s="698"/>
      <c r="AE158" s="674"/>
      <c r="AF158" s="663"/>
      <c r="AG158" s="664"/>
      <c r="AH158" s="665"/>
      <c r="AI158" s="675"/>
      <c r="AJ158" s="674"/>
      <c r="AK158" s="663"/>
      <c r="AL158" s="664"/>
      <c r="AM158" s="665"/>
      <c r="AN158" s="675"/>
      <c r="AO158" s="331"/>
      <c r="AP158" s="331"/>
      <c r="AQ158" s="331"/>
      <c r="AR158" s="331"/>
      <c r="AS158" s="330"/>
      <c r="AT158" s="331"/>
      <c r="AU158" s="331"/>
      <c r="AV158" s="331"/>
      <c r="AW158" s="331"/>
      <c r="AX158" s="331"/>
      <c r="AY158" s="345"/>
      <c r="AZ158" s="331"/>
      <c r="BA158" s="331"/>
      <c r="BB158" s="204"/>
    </row>
    <row r="159" spans="1:54" ht="31.5" customHeight="1">
      <c r="A159" s="938"/>
      <c r="B159" s="1158"/>
      <c r="C159" s="984"/>
      <c r="D159" s="205" t="s">
        <v>362</v>
      </c>
      <c r="E159" s="936"/>
      <c r="F159" s="936"/>
      <c r="G159" s="277"/>
      <c r="H159" s="442"/>
      <c r="I159" s="442"/>
      <c r="J159" s="443"/>
      <c r="K159" s="442"/>
      <c r="L159" s="442"/>
      <c r="M159" s="442"/>
      <c r="N159" s="442"/>
      <c r="O159" s="442"/>
      <c r="P159" s="444"/>
      <c r="Q159" s="525"/>
      <c r="R159" s="525"/>
      <c r="S159" s="525"/>
      <c r="T159" s="525"/>
      <c r="U159" s="525"/>
      <c r="V159" s="525"/>
      <c r="W159" s="525"/>
      <c r="X159" s="525"/>
      <c r="Y159" s="525"/>
      <c r="Z159" s="709"/>
      <c r="AA159" s="710"/>
      <c r="AB159" s="711"/>
      <c r="AC159" s="709"/>
      <c r="AD159" s="698"/>
      <c r="AE159" s="676"/>
      <c r="AF159" s="666"/>
      <c r="AG159" s="667"/>
      <c r="AH159" s="668"/>
      <c r="AI159" s="677"/>
      <c r="AJ159" s="676"/>
      <c r="AK159" s="666"/>
      <c r="AL159" s="667"/>
      <c r="AM159" s="668"/>
      <c r="AN159" s="677"/>
      <c r="AO159" s="331"/>
      <c r="AP159" s="331"/>
      <c r="AQ159" s="331"/>
      <c r="AR159" s="331"/>
      <c r="AS159" s="330"/>
      <c r="AT159" s="331"/>
      <c r="AU159" s="331"/>
      <c r="AV159" s="331"/>
      <c r="AW159" s="331"/>
      <c r="AX159" s="331"/>
      <c r="AY159" s="345"/>
      <c r="AZ159" s="331"/>
      <c r="BA159" s="331"/>
      <c r="BB159" s="204"/>
    </row>
    <row r="160" spans="1:54" ht="21.75" customHeight="1">
      <c r="A160" s="938"/>
      <c r="B160" s="1158"/>
      <c r="C160" s="984"/>
      <c r="D160" s="206" t="s">
        <v>253</v>
      </c>
      <c r="E160" s="936">
        <f>SUM(H160,K160,N160,Q160,T160,W160,Z160,AE160,AJ160,AO160,AT160,AY160)</f>
        <v>942.5</v>
      </c>
      <c r="F160" s="936">
        <f>SUM(I160,L160,O160,R160,U160,X160,AA160,AF160,AK160,AP160,AU160,AZ160)</f>
        <v>0</v>
      </c>
      <c r="G160" s="277">
        <f>SUM(F160/E160*100)</f>
        <v>0</v>
      </c>
      <c r="H160" s="442"/>
      <c r="I160" s="442"/>
      <c r="J160" s="443"/>
      <c r="K160" s="442"/>
      <c r="L160" s="442"/>
      <c r="M160" s="442"/>
      <c r="N160" s="442"/>
      <c r="O160" s="442"/>
      <c r="P160" s="444"/>
      <c r="Q160" s="525"/>
      <c r="R160" s="525"/>
      <c r="S160" s="525"/>
      <c r="T160" s="525"/>
      <c r="U160" s="525"/>
      <c r="V160" s="525"/>
      <c r="W160" s="525"/>
      <c r="X160" s="525"/>
      <c r="Y160" s="525"/>
      <c r="Z160" s="709"/>
      <c r="AA160" s="710"/>
      <c r="AB160" s="711"/>
      <c r="AC160" s="709"/>
      <c r="AD160" s="698"/>
      <c r="AE160" s="676"/>
      <c r="AF160" s="666"/>
      <c r="AG160" s="667"/>
      <c r="AH160" s="668"/>
      <c r="AI160" s="677"/>
      <c r="AJ160" s="676"/>
      <c r="AK160" s="666"/>
      <c r="AL160" s="667"/>
      <c r="AM160" s="668"/>
      <c r="AN160" s="677"/>
      <c r="AO160" s="331">
        <v>0</v>
      </c>
      <c r="AP160" s="331"/>
      <c r="AQ160" s="331"/>
      <c r="AR160" s="331"/>
      <c r="AS160" s="330" t="e">
        <f>SUM(AR160/AO160*100)</f>
        <v>#DIV/0!</v>
      </c>
      <c r="AT160" s="331"/>
      <c r="AU160" s="331"/>
      <c r="AV160" s="331"/>
      <c r="AW160" s="331"/>
      <c r="AX160" s="331"/>
      <c r="AY160" s="935">
        <v>942.5</v>
      </c>
      <c r="AZ160" s="331"/>
      <c r="BA160" s="331" t="e">
        <f>SUM(AZ160/AW160*100)</f>
        <v>#DIV/0!</v>
      </c>
      <c r="BB160" s="204"/>
    </row>
    <row r="161" spans="1:54" ht="87.75" customHeight="1">
      <c r="A161" s="938"/>
      <c r="B161" s="1158"/>
      <c r="C161" s="984"/>
      <c r="D161" s="206" t="s">
        <v>261</v>
      </c>
      <c r="E161" s="936">
        <f>SUM(H161,K161,N161,Q161,T161,W161,Z161,AE161,AJ161,AO161,AT161,AY161)</f>
        <v>942.5</v>
      </c>
      <c r="F161" s="936">
        <f>SUM(I161,L161,O161,R161,U161,X161,AA161,AF161,AK161,AP161,AU161,AZ161)</f>
        <v>0</v>
      </c>
      <c r="G161" s="277">
        <f>SUM(F161/E161*100)</f>
        <v>0</v>
      </c>
      <c r="H161" s="445"/>
      <c r="I161" s="445"/>
      <c r="J161" s="446"/>
      <c r="K161" s="445"/>
      <c r="L161" s="445"/>
      <c r="M161" s="445"/>
      <c r="N161" s="445"/>
      <c r="O161" s="445"/>
      <c r="P161" s="447"/>
      <c r="Q161" s="526"/>
      <c r="R161" s="526"/>
      <c r="S161" s="526"/>
      <c r="T161" s="526"/>
      <c r="U161" s="526"/>
      <c r="V161" s="526"/>
      <c r="W161" s="526"/>
      <c r="X161" s="526"/>
      <c r="Y161" s="526"/>
      <c r="Z161" s="709"/>
      <c r="AA161" s="710"/>
      <c r="AB161" s="711"/>
      <c r="AC161" s="709"/>
      <c r="AD161" s="698"/>
      <c r="AE161" s="669"/>
      <c r="AF161" s="670"/>
      <c r="AG161" s="671"/>
      <c r="AH161" s="672"/>
      <c r="AI161" s="678"/>
      <c r="AJ161" s="669"/>
      <c r="AK161" s="670"/>
      <c r="AL161" s="671"/>
      <c r="AM161" s="672"/>
      <c r="AN161" s="678"/>
      <c r="AO161" s="331">
        <v>0</v>
      </c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935">
        <v>942.5</v>
      </c>
      <c r="AZ161" s="331"/>
      <c r="BA161" s="331" t="e">
        <f>SUM(AZ161/AW161*100)</f>
        <v>#DIV/0!</v>
      </c>
      <c r="BB161" s="204"/>
    </row>
    <row r="162" spans="1:54" ht="21.75" customHeight="1">
      <c r="A162" s="938"/>
      <c r="B162" s="1158"/>
      <c r="C162" s="984"/>
      <c r="D162" s="206" t="s">
        <v>254</v>
      </c>
      <c r="E162" s="236"/>
      <c r="F162" s="236"/>
      <c r="G162" s="235"/>
      <c r="H162" s="445"/>
      <c r="I162" s="445"/>
      <c r="J162" s="446"/>
      <c r="K162" s="445"/>
      <c r="L162" s="445"/>
      <c r="M162" s="445"/>
      <c r="N162" s="445"/>
      <c r="O162" s="445"/>
      <c r="P162" s="447"/>
      <c r="Q162" s="526"/>
      <c r="R162" s="526"/>
      <c r="S162" s="526"/>
      <c r="T162" s="526"/>
      <c r="U162" s="526"/>
      <c r="V162" s="526"/>
      <c r="W162" s="526"/>
      <c r="X162" s="526"/>
      <c r="Y162" s="526"/>
      <c r="Z162" s="669"/>
      <c r="AA162" s="670"/>
      <c r="AB162" s="671"/>
      <c r="AC162" s="669"/>
      <c r="AD162" s="678"/>
      <c r="AE162" s="669"/>
      <c r="AF162" s="670"/>
      <c r="AG162" s="671"/>
      <c r="AH162" s="672"/>
      <c r="AI162" s="678"/>
      <c r="AJ162" s="669"/>
      <c r="AK162" s="670"/>
      <c r="AL162" s="671"/>
      <c r="AM162" s="672"/>
      <c r="AN162" s="678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204"/>
    </row>
    <row r="163" spans="1:54" ht="35.25" customHeight="1">
      <c r="A163" s="939"/>
      <c r="B163" s="1159"/>
      <c r="C163" s="985"/>
      <c r="D163" s="208" t="s">
        <v>7</v>
      </c>
      <c r="E163" s="233"/>
      <c r="F163" s="233"/>
      <c r="G163" s="234"/>
      <c r="H163" s="439"/>
      <c r="I163" s="439"/>
      <c r="J163" s="440"/>
      <c r="K163" s="439"/>
      <c r="L163" s="439"/>
      <c r="M163" s="439"/>
      <c r="N163" s="439"/>
      <c r="O163" s="439"/>
      <c r="P163" s="441"/>
      <c r="Q163" s="524"/>
      <c r="R163" s="524"/>
      <c r="S163" s="524"/>
      <c r="T163" s="524"/>
      <c r="U163" s="524"/>
      <c r="V163" s="524"/>
      <c r="W163" s="524"/>
      <c r="X163" s="524"/>
      <c r="Y163" s="524"/>
      <c r="Z163" s="674"/>
      <c r="AA163" s="663"/>
      <c r="AB163" s="664"/>
      <c r="AC163" s="674"/>
      <c r="AD163" s="675"/>
      <c r="AE163" s="674"/>
      <c r="AF163" s="663"/>
      <c r="AG163" s="664"/>
      <c r="AH163" s="665"/>
      <c r="AI163" s="675"/>
      <c r="AJ163" s="674"/>
      <c r="AK163" s="663"/>
      <c r="AL163" s="664"/>
      <c r="AM163" s="665"/>
      <c r="AN163" s="675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209"/>
    </row>
    <row r="164" spans="1:54" ht="18.75" hidden="1" customHeight="1">
      <c r="A164" s="200" t="s">
        <v>326</v>
      </c>
      <c r="B164" s="1065"/>
      <c r="C164" s="983"/>
      <c r="D164" s="824" t="s">
        <v>5</v>
      </c>
      <c r="E164" s="269">
        <f>SUM(H164,K164,N164,Q164,T164,W164,Z164,AE164,AJ164,AO164,AT164,AY164)</f>
        <v>0</v>
      </c>
      <c r="F164" s="269">
        <f>SUM(I164,L164,O164,R164,U164,X164,AA164,AF164,AK164,AP164,AU164,AZ164)</f>
        <v>0</v>
      </c>
      <c r="G164" s="277" t="e">
        <f>SUM(F164/E164*100)</f>
        <v>#DIV/0!</v>
      </c>
      <c r="H164" s="436"/>
      <c r="I164" s="436"/>
      <c r="J164" s="437"/>
      <c r="K164" s="436"/>
      <c r="L164" s="436"/>
      <c r="M164" s="436"/>
      <c r="N164" s="436"/>
      <c r="O164" s="436"/>
      <c r="P164" s="438"/>
      <c r="Q164" s="523"/>
      <c r="R164" s="523"/>
      <c r="S164" s="523"/>
      <c r="T164" s="523"/>
      <c r="U164" s="523"/>
      <c r="V164" s="523"/>
      <c r="W164" s="523"/>
      <c r="X164" s="523"/>
      <c r="Y164" s="523"/>
      <c r="Z164" s="673"/>
      <c r="AA164" s="659"/>
      <c r="AB164" s="660"/>
      <c r="AC164" s="673"/>
      <c r="AD164" s="662"/>
      <c r="AE164" s="673"/>
      <c r="AF164" s="659"/>
      <c r="AG164" s="660"/>
      <c r="AH164" s="661"/>
      <c r="AI164" s="662"/>
      <c r="AJ164" s="673"/>
      <c r="AK164" s="659"/>
      <c r="AL164" s="660"/>
      <c r="AM164" s="661"/>
      <c r="AN164" s="662"/>
      <c r="AO164" s="330"/>
      <c r="AP164" s="330"/>
      <c r="AQ164" s="330"/>
      <c r="AR164" s="330"/>
      <c r="AS164" s="330"/>
      <c r="AT164" s="330"/>
      <c r="AU164" s="330"/>
      <c r="AV164" s="330"/>
      <c r="AW164" s="330"/>
      <c r="AX164" s="330"/>
      <c r="AY164" s="330"/>
      <c r="AZ164" s="330"/>
      <c r="BA164" s="330"/>
      <c r="BB164" s="825"/>
    </row>
    <row r="165" spans="1:54" ht="15.6" hidden="1">
      <c r="A165" s="202"/>
      <c r="B165" s="1066"/>
      <c r="C165" s="984"/>
      <c r="D165" s="203" t="s">
        <v>1</v>
      </c>
      <c r="E165" s="269"/>
      <c r="F165" s="269"/>
      <c r="G165" s="277"/>
      <c r="H165" s="439"/>
      <c r="I165" s="439"/>
      <c r="J165" s="440"/>
      <c r="K165" s="439"/>
      <c r="L165" s="439"/>
      <c r="M165" s="439"/>
      <c r="N165" s="439"/>
      <c r="O165" s="439"/>
      <c r="P165" s="441"/>
      <c r="Q165" s="524"/>
      <c r="R165" s="524"/>
      <c r="S165" s="524"/>
      <c r="T165" s="524"/>
      <c r="U165" s="524"/>
      <c r="V165" s="524"/>
      <c r="W165" s="524"/>
      <c r="X165" s="524"/>
      <c r="Y165" s="524"/>
      <c r="Z165" s="674"/>
      <c r="AA165" s="663"/>
      <c r="AB165" s="664"/>
      <c r="AC165" s="674"/>
      <c r="AD165" s="675"/>
      <c r="AE165" s="674"/>
      <c r="AF165" s="663"/>
      <c r="AG165" s="664"/>
      <c r="AH165" s="665"/>
      <c r="AI165" s="675"/>
      <c r="AJ165" s="674"/>
      <c r="AK165" s="663"/>
      <c r="AL165" s="664"/>
      <c r="AM165" s="665"/>
      <c r="AN165" s="675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826"/>
    </row>
    <row r="166" spans="1:54" ht="31.5" hidden="1" customHeight="1">
      <c r="A166" s="202"/>
      <c r="B166" s="1066"/>
      <c r="C166" s="984"/>
      <c r="D166" s="205" t="s">
        <v>362</v>
      </c>
      <c r="E166" s="269"/>
      <c r="F166" s="269"/>
      <c r="G166" s="277"/>
      <c r="H166" s="442"/>
      <c r="I166" s="442"/>
      <c r="J166" s="443"/>
      <c r="K166" s="442"/>
      <c r="L166" s="442"/>
      <c r="M166" s="442"/>
      <c r="N166" s="442"/>
      <c r="O166" s="442"/>
      <c r="P166" s="444"/>
      <c r="Q166" s="525"/>
      <c r="R166" s="525"/>
      <c r="S166" s="525"/>
      <c r="T166" s="525"/>
      <c r="U166" s="525"/>
      <c r="V166" s="525"/>
      <c r="W166" s="525"/>
      <c r="X166" s="525"/>
      <c r="Y166" s="525"/>
      <c r="Z166" s="676"/>
      <c r="AA166" s="666"/>
      <c r="AB166" s="667"/>
      <c r="AC166" s="676"/>
      <c r="AD166" s="677"/>
      <c r="AE166" s="676"/>
      <c r="AF166" s="666"/>
      <c r="AG166" s="667"/>
      <c r="AH166" s="668"/>
      <c r="AI166" s="677"/>
      <c r="AJ166" s="676"/>
      <c r="AK166" s="666"/>
      <c r="AL166" s="667"/>
      <c r="AM166" s="668"/>
      <c r="AN166" s="677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826"/>
    </row>
    <row r="167" spans="1:54" ht="21.75" hidden="1" customHeight="1">
      <c r="A167" s="202"/>
      <c r="B167" s="1066"/>
      <c r="C167" s="984"/>
      <c r="D167" s="823" t="s">
        <v>253</v>
      </c>
      <c r="E167" s="269">
        <f>SUM(H167,K167,N167,Q167,T167,W167,Z167,AE167,AJ167,AO167,AT167,AY167)</f>
        <v>0</v>
      </c>
      <c r="F167" s="269">
        <f>SUM(I167,L167,O167,R167,U167,X167,AA167,AF167,AK167,AP167,AU167,AZ167)</f>
        <v>0</v>
      </c>
      <c r="G167" s="277" t="e">
        <f>SUM(F167/E167*100)</f>
        <v>#DIV/0!</v>
      </c>
      <c r="H167" s="442"/>
      <c r="I167" s="442"/>
      <c r="J167" s="443"/>
      <c r="K167" s="442"/>
      <c r="L167" s="442"/>
      <c r="M167" s="442"/>
      <c r="N167" s="442"/>
      <c r="O167" s="442"/>
      <c r="P167" s="444"/>
      <c r="Q167" s="525"/>
      <c r="R167" s="525"/>
      <c r="S167" s="525"/>
      <c r="T167" s="525"/>
      <c r="U167" s="525"/>
      <c r="V167" s="525"/>
      <c r="W167" s="525"/>
      <c r="X167" s="525"/>
      <c r="Y167" s="525"/>
      <c r="Z167" s="676"/>
      <c r="AA167" s="666"/>
      <c r="AB167" s="667"/>
      <c r="AC167" s="676"/>
      <c r="AD167" s="677"/>
      <c r="AE167" s="676"/>
      <c r="AF167" s="666"/>
      <c r="AG167" s="667"/>
      <c r="AH167" s="668"/>
      <c r="AI167" s="677"/>
      <c r="AJ167" s="676"/>
      <c r="AK167" s="666"/>
      <c r="AL167" s="667"/>
      <c r="AM167" s="668"/>
      <c r="AN167" s="677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826"/>
    </row>
    <row r="168" spans="1:54" ht="87.75" hidden="1" customHeight="1">
      <c r="A168" s="202"/>
      <c r="B168" s="1066"/>
      <c r="C168" s="984"/>
      <c r="D168" s="823" t="s">
        <v>261</v>
      </c>
      <c r="E168" s="269">
        <f>SUM(H168,K168,N168,Q168,T168,W168,Z168,AE168,AJ168,AO168,AT168,AY168)</f>
        <v>0</v>
      </c>
      <c r="F168" s="269">
        <f>SUM(I168,L168,O168,R168,U168,X168,AA168,AF168,AK168,AP168,AU168,AZ168)</f>
        <v>0</v>
      </c>
      <c r="G168" s="277" t="e">
        <f>SUM(F168/E168*100)</f>
        <v>#DIV/0!</v>
      </c>
      <c r="H168" s="445"/>
      <c r="I168" s="445"/>
      <c r="J168" s="446"/>
      <c r="K168" s="445"/>
      <c r="L168" s="445"/>
      <c r="M168" s="445"/>
      <c r="N168" s="445"/>
      <c r="O168" s="445"/>
      <c r="P168" s="447"/>
      <c r="Q168" s="526"/>
      <c r="R168" s="526"/>
      <c r="S168" s="526"/>
      <c r="T168" s="526"/>
      <c r="U168" s="526"/>
      <c r="V168" s="526"/>
      <c r="W168" s="526"/>
      <c r="X168" s="526"/>
      <c r="Y168" s="526"/>
      <c r="Z168" s="669"/>
      <c r="AA168" s="670"/>
      <c r="AB168" s="671"/>
      <c r="AC168" s="669"/>
      <c r="AD168" s="678"/>
      <c r="AE168" s="669"/>
      <c r="AF168" s="670"/>
      <c r="AG168" s="671"/>
      <c r="AH168" s="672"/>
      <c r="AI168" s="678"/>
      <c r="AJ168" s="669"/>
      <c r="AK168" s="670"/>
      <c r="AL168" s="671"/>
      <c r="AM168" s="672"/>
      <c r="AN168" s="678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826"/>
    </row>
    <row r="169" spans="1:54" ht="21.75" hidden="1" customHeight="1">
      <c r="A169" s="202"/>
      <c r="B169" s="1066"/>
      <c r="C169" s="984"/>
      <c r="D169" s="823" t="s">
        <v>254</v>
      </c>
      <c r="E169" s="236"/>
      <c r="F169" s="236"/>
      <c r="G169" s="235"/>
      <c r="H169" s="445"/>
      <c r="I169" s="445"/>
      <c r="J169" s="446"/>
      <c r="K169" s="445"/>
      <c r="L169" s="445"/>
      <c r="M169" s="445"/>
      <c r="N169" s="445"/>
      <c r="O169" s="445"/>
      <c r="P169" s="447"/>
      <c r="Q169" s="526"/>
      <c r="R169" s="526"/>
      <c r="S169" s="526"/>
      <c r="T169" s="526"/>
      <c r="U169" s="526"/>
      <c r="V169" s="526"/>
      <c r="W169" s="526"/>
      <c r="X169" s="526"/>
      <c r="Y169" s="526"/>
      <c r="Z169" s="669"/>
      <c r="AA169" s="670"/>
      <c r="AB169" s="671"/>
      <c r="AC169" s="669"/>
      <c r="AD169" s="678"/>
      <c r="AE169" s="669"/>
      <c r="AF169" s="670"/>
      <c r="AG169" s="671"/>
      <c r="AH169" s="672"/>
      <c r="AI169" s="678"/>
      <c r="AJ169" s="669"/>
      <c r="AK169" s="670"/>
      <c r="AL169" s="671"/>
      <c r="AM169" s="672"/>
      <c r="AN169" s="678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826"/>
    </row>
    <row r="170" spans="1:54" ht="33.75" hidden="1" customHeight="1">
      <c r="A170" s="207"/>
      <c r="B170" s="1067"/>
      <c r="C170" s="985"/>
      <c r="D170" s="208" t="s">
        <v>7</v>
      </c>
      <c r="E170" s="233"/>
      <c r="F170" s="233"/>
      <c r="G170" s="234"/>
      <c r="H170" s="439"/>
      <c r="I170" s="439"/>
      <c r="J170" s="440"/>
      <c r="K170" s="439"/>
      <c r="L170" s="439"/>
      <c r="M170" s="439"/>
      <c r="N170" s="439"/>
      <c r="O170" s="439"/>
      <c r="P170" s="441"/>
      <c r="Q170" s="524"/>
      <c r="R170" s="524"/>
      <c r="S170" s="524"/>
      <c r="T170" s="524"/>
      <c r="U170" s="524"/>
      <c r="V170" s="524"/>
      <c r="W170" s="524"/>
      <c r="X170" s="524"/>
      <c r="Y170" s="524"/>
      <c r="Z170" s="674"/>
      <c r="AA170" s="663"/>
      <c r="AB170" s="664"/>
      <c r="AC170" s="674"/>
      <c r="AD170" s="675"/>
      <c r="AE170" s="674"/>
      <c r="AF170" s="663"/>
      <c r="AG170" s="664"/>
      <c r="AH170" s="665"/>
      <c r="AI170" s="675"/>
      <c r="AJ170" s="674"/>
      <c r="AK170" s="663"/>
      <c r="AL170" s="664"/>
      <c r="AM170" s="665"/>
      <c r="AN170" s="675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827"/>
    </row>
    <row r="171" spans="1:54" ht="18.75" hidden="1" customHeight="1">
      <c r="A171" s="200" t="s">
        <v>396</v>
      </c>
      <c r="B171" s="1065"/>
      <c r="C171" s="983"/>
      <c r="D171" s="201" t="s">
        <v>5</v>
      </c>
      <c r="E171" s="269">
        <f>SUM(H171,K171,N171,Q171,T171,W171,Z171,AE171,AJ171,AO171,AT171,AY171)</f>
        <v>0</v>
      </c>
      <c r="F171" s="269">
        <f>SUM(I171,L171,O171,R171,U171,X171,AA171,AF171,AK171,AP171,AU171,AZ171)</f>
        <v>0</v>
      </c>
      <c r="G171" s="277" t="e">
        <f>SUM(F171/E171*100)</f>
        <v>#DIV/0!</v>
      </c>
      <c r="H171" s="436"/>
      <c r="I171" s="436"/>
      <c r="J171" s="437"/>
      <c r="K171" s="436"/>
      <c r="L171" s="436"/>
      <c r="M171" s="436"/>
      <c r="N171" s="436"/>
      <c r="O171" s="436"/>
      <c r="P171" s="438"/>
      <c r="Q171" s="523"/>
      <c r="R171" s="523"/>
      <c r="S171" s="523"/>
      <c r="T171" s="523"/>
      <c r="U171" s="523"/>
      <c r="V171" s="523"/>
      <c r="W171" s="523"/>
      <c r="X171" s="523"/>
      <c r="Y171" s="523"/>
      <c r="Z171" s="673"/>
      <c r="AA171" s="659"/>
      <c r="AB171" s="660"/>
      <c r="AC171" s="673"/>
      <c r="AD171" s="662"/>
      <c r="AE171" s="673"/>
      <c r="AF171" s="659"/>
      <c r="AG171" s="660"/>
      <c r="AH171" s="661"/>
      <c r="AI171" s="662"/>
      <c r="AJ171" s="673"/>
      <c r="AK171" s="659"/>
      <c r="AL171" s="660"/>
      <c r="AM171" s="661"/>
      <c r="AN171" s="662"/>
      <c r="AO171" s="330"/>
      <c r="AP171" s="330"/>
      <c r="AQ171" s="330"/>
      <c r="AR171" s="330"/>
      <c r="AS171" s="330"/>
      <c r="AT171" s="330"/>
      <c r="AU171" s="330"/>
      <c r="AV171" s="330"/>
      <c r="AW171" s="330"/>
      <c r="AX171" s="330"/>
      <c r="AY171" s="333"/>
      <c r="AZ171" s="333"/>
      <c r="BA171" s="332" t="e">
        <f>SUM(AZ171/AY171*100)</f>
        <v>#DIV/0!</v>
      </c>
      <c r="BB171" s="155"/>
    </row>
    <row r="172" spans="1:54" ht="15.6" hidden="1">
      <c r="A172" s="202"/>
      <c r="B172" s="1066"/>
      <c r="C172" s="984"/>
      <c r="D172" s="203" t="s">
        <v>1</v>
      </c>
      <c r="E172" s="269"/>
      <c r="F172" s="269"/>
      <c r="G172" s="277"/>
      <c r="H172" s="439"/>
      <c r="I172" s="439"/>
      <c r="J172" s="440"/>
      <c r="K172" s="439"/>
      <c r="L172" s="439"/>
      <c r="M172" s="439"/>
      <c r="N172" s="439"/>
      <c r="O172" s="439"/>
      <c r="P172" s="441"/>
      <c r="Q172" s="524"/>
      <c r="R172" s="524"/>
      <c r="S172" s="524"/>
      <c r="T172" s="524"/>
      <c r="U172" s="524"/>
      <c r="V172" s="524"/>
      <c r="W172" s="524"/>
      <c r="X172" s="524"/>
      <c r="Y172" s="524"/>
      <c r="Z172" s="674"/>
      <c r="AA172" s="663"/>
      <c r="AB172" s="664"/>
      <c r="AC172" s="674"/>
      <c r="AD172" s="675"/>
      <c r="AE172" s="674"/>
      <c r="AF172" s="663"/>
      <c r="AG172" s="664"/>
      <c r="AH172" s="665"/>
      <c r="AI172" s="675"/>
      <c r="AJ172" s="674"/>
      <c r="AK172" s="663"/>
      <c r="AL172" s="664"/>
      <c r="AM172" s="665"/>
      <c r="AN172" s="675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2"/>
      <c r="AZ172" s="332"/>
      <c r="BA172" s="332"/>
      <c r="BB172" s="204"/>
    </row>
    <row r="173" spans="1:54" ht="31.5" hidden="1" customHeight="1">
      <c r="A173" s="202"/>
      <c r="B173" s="1066"/>
      <c r="C173" s="984"/>
      <c r="D173" s="205" t="s">
        <v>362</v>
      </c>
      <c r="E173" s="269"/>
      <c r="F173" s="269"/>
      <c r="G173" s="277"/>
      <c r="H173" s="442"/>
      <c r="I173" s="442"/>
      <c r="J173" s="443"/>
      <c r="K173" s="442"/>
      <c r="L173" s="442"/>
      <c r="M173" s="442"/>
      <c r="N173" s="442"/>
      <c r="O173" s="442"/>
      <c r="P173" s="444"/>
      <c r="Q173" s="525"/>
      <c r="R173" s="525"/>
      <c r="S173" s="525"/>
      <c r="T173" s="525"/>
      <c r="U173" s="525"/>
      <c r="V173" s="525"/>
      <c r="W173" s="525"/>
      <c r="X173" s="525"/>
      <c r="Y173" s="525"/>
      <c r="Z173" s="676"/>
      <c r="AA173" s="666"/>
      <c r="AB173" s="667"/>
      <c r="AC173" s="676"/>
      <c r="AD173" s="677"/>
      <c r="AE173" s="676"/>
      <c r="AF173" s="666"/>
      <c r="AG173" s="667"/>
      <c r="AH173" s="668"/>
      <c r="AI173" s="677"/>
      <c r="AJ173" s="676"/>
      <c r="AK173" s="666"/>
      <c r="AL173" s="667"/>
      <c r="AM173" s="668"/>
      <c r="AN173" s="677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2"/>
      <c r="AZ173" s="332"/>
      <c r="BA173" s="332"/>
      <c r="BB173" s="204"/>
    </row>
    <row r="174" spans="1:54" ht="21.75" hidden="1" customHeight="1">
      <c r="A174" s="202"/>
      <c r="B174" s="1066"/>
      <c r="C174" s="984"/>
      <c r="D174" s="206" t="s">
        <v>253</v>
      </c>
      <c r="E174" s="269">
        <f>SUM(H174,K174,N174,Q174,T174,W174,Z174,AE174,AJ174,AO174,AT174,AY174)</f>
        <v>0</v>
      </c>
      <c r="F174" s="269">
        <f>SUM(I174,L174,O174,R174,U174,X174,AA174,AF174,AK174,AP174,AU174,AZ174)</f>
        <v>0</v>
      </c>
      <c r="G174" s="277" t="e">
        <f>SUM(F174/E174*100)</f>
        <v>#DIV/0!</v>
      </c>
      <c r="H174" s="442"/>
      <c r="I174" s="442"/>
      <c r="J174" s="443"/>
      <c r="K174" s="442"/>
      <c r="L174" s="442"/>
      <c r="M174" s="442"/>
      <c r="N174" s="442"/>
      <c r="O174" s="442"/>
      <c r="P174" s="444"/>
      <c r="Q174" s="525"/>
      <c r="R174" s="525"/>
      <c r="S174" s="525"/>
      <c r="T174" s="525"/>
      <c r="U174" s="525"/>
      <c r="V174" s="525"/>
      <c r="W174" s="525"/>
      <c r="X174" s="525"/>
      <c r="Y174" s="525"/>
      <c r="Z174" s="676"/>
      <c r="AA174" s="666"/>
      <c r="AB174" s="667"/>
      <c r="AC174" s="676"/>
      <c r="AD174" s="677"/>
      <c r="AE174" s="676"/>
      <c r="AF174" s="666"/>
      <c r="AG174" s="667"/>
      <c r="AH174" s="668"/>
      <c r="AI174" s="677"/>
      <c r="AJ174" s="676"/>
      <c r="AK174" s="666"/>
      <c r="AL174" s="667"/>
      <c r="AM174" s="668"/>
      <c r="AN174" s="677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2"/>
      <c r="AZ174" s="332"/>
      <c r="BA174" s="332" t="e">
        <f t="shared" ref="BA174:BA175" si="18">SUM(AZ174/AY174*100)</f>
        <v>#DIV/0!</v>
      </c>
      <c r="BB174" s="204"/>
    </row>
    <row r="175" spans="1:54" ht="87.75" hidden="1" customHeight="1">
      <c r="A175" s="202"/>
      <c r="B175" s="1066"/>
      <c r="C175" s="984"/>
      <c r="D175" s="206" t="s">
        <v>261</v>
      </c>
      <c r="E175" s="269">
        <f>SUM(H175,K175,N175,Q175,T175,W175,Z175,AE175,AJ175,AO175,AT175,AY175)</f>
        <v>0</v>
      </c>
      <c r="F175" s="269">
        <f>SUM(I175,L175,O175,R175,U175,X175,AA175,AF175,AK175,AP175,AU175,AZ175)</f>
        <v>0</v>
      </c>
      <c r="G175" s="277" t="e">
        <f>SUM(F175/E175*100)</f>
        <v>#DIV/0!</v>
      </c>
      <c r="H175" s="445"/>
      <c r="I175" s="445"/>
      <c r="J175" s="446"/>
      <c r="K175" s="445"/>
      <c r="L175" s="445"/>
      <c r="M175" s="445"/>
      <c r="N175" s="445"/>
      <c r="O175" s="445"/>
      <c r="P175" s="447"/>
      <c r="Q175" s="526"/>
      <c r="R175" s="526"/>
      <c r="S175" s="526"/>
      <c r="T175" s="526"/>
      <c r="U175" s="526"/>
      <c r="V175" s="526"/>
      <c r="W175" s="526"/>
      <c r="X175" s="526"/>
      <c r="Y175" s="526"/>
      <c r="Z175" s="669"/>
      <c r="AA175" s="670"/>
      <c r="AB175" s="671"/>
      <c r="AC175" s="669"/>
      <c r="AD175" s="678"/>
      <c r="AE175" s="669"/>
      <c r="AF175" s="670"/>
      <c r="AG175" s="671"/>
      <c r="AH175" s="672"/>
      <c r="AI175" s="678"/>
      <c r="AJ175" s="669"/>
      <c r="AK175" s="670"/>
      <c r="AL175" s="671"/>
      <c r="AM175" s="672"/>
      <c r="AN175" s="678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2"/>
      <c r="AZ175" s="332"/>
      <c r="BA175" s="332" t="e">
        <f t="shared" si="18"/>
        <v>#DIV/0!</v>
      </c>
      <c r="BB175" s="204"/>
    </row>
    <row r="176" spans="1:54" ht="21.75" hidden="1" customHeight="1">
      <c r="A176" s="202"/>
      <c r="B176" s="1066"/>
      <c r="C176" s="984"/>
      <c r="D176" s="206" t="s">
        <v>254</v>
      </c>
      <c r="E176" s="236"/>
      <c r="F176" s="236"/>
      <c r="G176" s="235"/>
      <c r="H176" s="445"/>
      <c r="I176" s="445"/>
      <c r="J176" s="446"/>
      <c r="K176" s="445"/>
      <c r="L176" s="445"/>
      <c r="M176" s="445"/>
      <c r="N176" s="445"/>
      <c r="O176" s="445"/>
      <c r="P176" s="447"/>
      <c r="Q176" s="526"/>
      <c r="R176" s="526"/>
      <c r="S176" s="526"/>
      <c r="T176" s="526"/>
      <c r="U176" s="526"/>
      <c r="V176" s="526"/>
      <c r="W176" s="526"/>
      <c r="X176" s="526"/>
      <c r="Y176" s="526"/>
      <c r="Z176" s="669"/>
      <c r="AA176" s="670"/>
      <c r="AB176" s="671"/>
      <c r="AC176" s="669"/>
      <c r="AD176" s="678"/>
      <c r="AE176" s="669"/>
      <c r="AF176" s="670"/>
      <c r="AG176" s="671"/>
      <c r="AH176" s="672"/>
      <c r="AI176" s="678"/>
      <c r="AJ176" s="669"/>
      <c r="AK176" s="670"/>
      <c r="AL176" s="671"/>
      <c r="AM176" s="672"/>
      <c r="AN176" s="678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204"/>
    </row>
    <row r="177" spans="1:54" ht="33.75" hidden="1" customHeight="1">
      <c r="A177" s="207"/>
      <c r="B177" s="1067"/>
      <c r="C177" s="985"/>
      <c r="D177" s="208" t="s">
        <v>7</v>
      </c>
      <c r="E177" s="233"/>
      <c r="F177" s="233"/>
      <c r="G177" s="234"/>
      <c r="H177" s="439"/>
      <c r="I177" s="439"/>
      <c r="J177" s="440"/>
      <c r="K177" s="439"/>
      <c r="L177" s="439"/>
      <c r="M177" s="439"/>
      <c r="N177" s="439"/>
      <c r="O177" s="439"/>
      <c r="P177" s="441"/>
      <c r="Q177" s="524"/>
      <c r="R177" s="524"/>
      <c r="S177" s="524"/>
      <c r="T177" s="524"/>
      <c r="U177" s="524"/>
      <c r="V177" s="524"/>
      <c r="W177" s="524"/>
      <c r="X177" s="524"/>
      <c r="Y177" s="524"/>
      <c r="Z177" s="674"/>
      <c r="AA177" s="663"/>
      <c r="AB177" s="664"/>
      <c r="AC177" s="674"/>
      <c r="AD177" s="675"/>
      <c r="AE177" s="674"/>
      <c r="AF177" s="663"/>
      <c r="AG177" s="664"/>
      <c r="AH177" s="665"/>
      <c r="AI177" s="675"/>
      <c r="AJ177" s="674"/>
      <c r="AK177" s="663"/>
      <c r="AL177" s="664"/>
      <c r="AM177" s="665"/>
      <c r="AN177" s="675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209"/>
    </row>
    <row r="178" spans="1:54" s="178" customFormat="1" ht="15.6">
      <c r="A178" s="210"/>
      <c r="B178" s="1075" t="s">
        <v>327</v>
      </c>
      <c r="C178" s="1075"/>
      <c r="D178" s="211" t="s">
        <v>5</v>
      </c>
      <c r="E178" s="293">
        <f>SUM(E115,E122,E129,E136,E143,E157,E171)</f>
        <v>5614.9143000000004</v>
      </c>
      <c r="F178" s="293">
        <f>SUM(F115,F122,F129,F136,F143,F157,F171)</f>
        <v>2786.02313</v>
      </c>
      <c r="G178" s="277">
        <f>SUM(F178/E178*100)</f>
        <v>49.618266301945155</v>
      </c>
      <c r="H178" s="456">
        <f>SUM(H115,H122,H129,H136,H143,H157,H171)</f>
        <v>40</v>
      </c>
      <c r="I178" s="457">
        <f>SUM(I115,I122,I129,I136,I143,I157,I171)</f>
        <v>40</v>
      </c>
      <c r="J178" s="310">
        <f>SUM(I178/H178*100)</f>
        <v>100</v>
      </c>
      <c r="K178" s="457">
        <f>SUM(K115,K122,K129,K136,K143,K157,K171)</f>
        <v>209.11116000000001</v>
      </c>
      <c r="L178" s="457">
        <f>SUM(L115,L122,L129,L136,L143,L157,L171)</f>
        <v>209.11116000000001</v>
      </c>
      <c r="M178" s="310">
        <f>SUM(L178/K178*100)</f>
        <v>100</v>
      </c>
      <c r="N178" s="457">
        <f>SUM(N115,N122,N129,N136,N143,N157,N171)</f>
        <v>935.84846000000005</v>
      </c>
      <c r="O178" s="457">
        <f>SUM(O115,O122,O129,O136,O143,O157,O171)</f>
        <v>935.84846000000005</v>
      </c>
      <c r="P178" s="458">
        <f>SUM(O178/N178*100)</f>
        <v>100</v>
      </c>
      <c r="Q178" s="531">
        <f>SUM(Q115,Q122,Q129,Q136,Q143,Q157,Q171)</f>
        <v>300.11116000000004</v>
      </c>
      <c r="R178" s="531">
        <f>SUM(R115,R122,R129,R136,R143,R157,R171)</f>
        <v>300.11116000000004</v>
      </c>
      <c r="S178" s="532">
        <f>SUM(R178/Q178*100)</f>
        <v>100</v>
      </c>
      <c r="T178" s="531">
        <f>SUM(T143,T136,T129,T122,T115)</f>
        <v>85</v>
      </c>
      <c r="U178" s="531">
        <f>SUM(U115,U122,U129,U136,T143,U157,U171)</f>
        <v>85</v>
      </c>
      <c r="V178" s="532">
        <f>SUM(U178/T178*100)</f>
        <v>100</v>
      </c>
      <c r="W178" s="531">
        <f>SUM(W115,W122,W129,W136,W143,W157,W171)</f>
        <v>150.21736000000001</v>
      </c>
      <c r="X178" s="531">
        <f>SUM(X115,X122,X129,X136,X143,X157,X171)</f>
        <v>150.21736000000001</v>
      </c>
      <c r="Y178" s="532">
        <f>SUM(X178/W178*100)</f>
        <v>100</v>
      </c>
      <c r="Z178" s="712">
        <f>SUM(Z115,Z122,Z129,Z136,Z143,Z157,Z171)</f>
        <v>262.61846000000003</v>
      </c>
      <c r="AA178" s="712">
        <f>SUM(AA115,AA122,AA129,AA136,AA143,AA157,AA171)</f>
        <v>145.11116000000001</v>
      </c>
      <c r="AB178" s="712">
        <f>SUM(AB115,AB122,AB129,AB136,AB143,AB157,AB171)</f>
        <v>145.11116000000001</v>
      </c>
      <c r="AC178" s="712">
        <f>SUM(AC115,AC122,AC129,AC136,AC143,AC157,AC171)</f>
        <v>262.61846000000003</v>
      </c>
      <c r="AD178" s="713">
        <f>SUM(AC178/Z178*100)</f>
        <v>100</v>
      </c>
      <c r="AE178" s="712">
        <f>SUM(AE115,AE122,AE129,AE136,AE143,AE157,AE171)</f>
        <v>547.93457000000001</v>
      </c>
      <c r="AF178" s="712">
        <f>SUM(AF115,AF122,AF129,AF136,AF143,AF157,AF171)</f>
        <v>290.22232000000002</v>
      </c>
      <c r="AG178" s="712">
        <f>SUM(AG115,AG122,AG129,AG136,AG143,AG157,AG171)</f>
        <v>290.22232000000002</v>
      </c>
      <c r="AH178" s="712">
        <f>SUM(AH115,AH122,AH129,AH136,AH143,AH157,AH171)</f>
        <v>547.93457000000001</v>
      </c>
      <c r="AI178" s="713">
        <f>SUM(AH178/AE178*100)</f>
        <v>100</v>
      </c>
      <c r="AJ178" s="712">
        <f>SUM(AJ115,AJ122,AJ129,AJ136,AJ143,AJ157,AJ171)</f>
        <v>60</v>
      </c>
      <c r="AK178" s="712">
        <f>SUM(AK115,AK122,AK129,AK136,AK143,AK157,AK171)</f>
        <v>0</v>
      </c>
      <c r="AL178" s="712">
        <f>SUM(AL115,AL122,AL129,AL136,AL143,AL157,AL171)</f>
        <v>0</v>
      </c>
      <c r="AM178" s="712">
        <f>SUM(AM115,AM122,AM129,AM136,AM143,AM157,AM171)</f>
        <v>60</v>
      </c>
      <c r="AN178" s="713">
        <f>SUM(AM178/AJ178*100)</f>
        <v>100</v>
      </c>
      <c r="AO178" s="339">
        <f>SUM(AO115,AO122,AO129,AO136,AO143,AO157,AO171)</f>
        <v>195.18196</v>
      </c>
      <c r="AP178" s="339">
        <f>SUM(AP115,AP122,AP129,AP136,AP143,AP157,AP171)</f>
        <v>0</v>
      </c>
      <c r="AQ178" s="339">
        <f>SUM(AQ115,AQ122,AQ129,AQ136,AQ143,AQ157,AQ171)</f>
        <v>0</v>
      </c>
      <c r="AR178" s="339">
        <f>SUM(AR115,AR122,AR129,AR136,AR143,AR157,AR171)</f>
        <v>195.18196</v>
      </c>
      <c r="AS178" s="340">
        <f>SUM(AR178/AO178*100)</f>
        <v>100</v>
      </c>
      <c r="AT178" s="339">
        <f>SUM(AT115,AT122,AT129,AT136,AT143,AT157,AT171)</f>
        <v>311.49984000000001</v>
      </c>
      <c r="AU178" s="339">
        <f t="shared" ref="AU178:AY178" si="19">SUM(AU115,AU122,AU129,AU136,AU143,AU157,AU171)</f>
        <v>0</v>
      </c>
      <c r="AV178" s="339">
        <f t="shared" si="19"/>
        <v>0</v>
      </c>
      <c r="AW178" s="339">
        <f t="shared" si="19"/>
        <v>0</v>
      </c>
      <c r="AX178" s="340">
        <f>SUM(AW178/AT178*100)</f>
        <v>0</v>
      </c>
      <c r="AY178" s="339">
        <f t="shared" si="19"/>
        <v>2517.3913299999999</v>
      </c>
      <c r="AZ178" s="339">
        <f>SUM(AZ115,AZ122,AZ129,AZ136,AZ143,AZ157,AZ171)</f>
        <v>0</v>
      </c>
      <c r="BA178" s="341">
        <f>SUM(AZ178/AY178*100)</f>
        <v>0</v>
      </c>
      <c r="BB178" s="212"/>
    </row>
    <row r="179" spans="1:54" s="178" customFormat="1" ht="33.75" customHeight="1">
      <c r="A179" s="210"/>
      <c r="B179" s="1076"/>
      <c r="C179" s="1076"/>
      <c r="D179" s="213" t="s">
        <v>1</v>
      </c>
      <c r="E179" s="293"/>
      <c r="F179" s="293"/>
      <c r="G179" s="277"/>
      <c r="H179" s="456"/>
      <c r="I179" s="459"/>
      <c r="J179" s="310"/>
      <c r="K179" s="457"/>
      <c r="L179" s="459"/>
      <c r="M179" s="310"/>
      <c r="N179" s="457"/>
      <c r="O179" s="457"/>
      <c r="P179" s="458"/>
      <c r="Q179" s="531"/>
      <c r="R179" s="531"/>
      <c r="S179" s="532"/>
      <c r="T179" s="531"/>
      <c r="U179" s="531"/>
      <c r="V179" s="532"/>
      <c r="W179" s="531"/>
      <c r="X179" s="531"/>
      <c r="Y179" s="532"/>
      <c r="Z179" s="712"/>
      <c r="AA179" s="687"/>
      <c r="AB179" s="688"/>
      <c r="AC179" s="689"/>
      <c r="AD179" s="713"/>
      <c r="AE179" s="712"/>
      <c r="AF179" s="687"/>
      <c r="AG179" s="688"/>
      <c r="AH179" s="689"/>
      <c r="AI179" s="713"/>
      <c r="AJ179" s="712"/>
      <c r="AK179" s="687"/>
      <c r="AL179" s="688"/>
      <c r="AM179" s="689"/>
      <c r="AN179" s="713"/>
      <c r="AO179" s="339"/>
      <c r="AP179" s="342"/>
      <c r="AQ179" s="343"/>
      <c r="AR179" s="336"/>
      <c r="AS179" s="340"/>
      <c r="AT179" s="339"/>
      <c r="AU179" s="342"/>
      <c r="AV179" s="343"/>
      <c r="AW179" s="336"/>
      <c r="AX179" s="340"/>
      <c r="AY179" s="339"/>
      <c r="AZ179" s="344"/>
      <c r="BA179" s="341"/>
      <c r="BB179" s="212"/>
    </row>
    <row r="180" spans="1:54" s="178" customFormat="1" ht="33.75" customHeight="1">
      <c r="A180" s="210"/>
      <c r="B180" s="1076"/>
      <c r="C180" s="1076"/>
      <c r="D180" s="214" t="s">
        <v>362</v>
      </c>
      <c r="E180" s="293"/>
      <c r="F180" s="293"/>
      <c r="G180" s="277"/>
      <c r="H180" s="456"/>
      <c r="I180" s="459"/>
      <c r="J180" s="310"/>
      <c r="K180" s="457"/>
      <c r="L180" s="459"/>
      <c r="M180" s="310"/>
      <c r="N180" s="457"/>
      <c r="O180" s="457"/>
      <c r="P180" s="458"/>
      <c r="Q180" s="531"/>
      <c r="R180" s="531"/>
      <c r="S180" s="532"/>
      <c r="T180" s="531"/>
      <c r="U180" s="531"/>
      <c r="V180" s="532"/>
      <c r="W180" s="531"/>
      <c r="X180" s="531"/>
      <c r="Y180" s="532"/>
      <c r="Z180" s="712"/>
      <c r="AA180" s="687"/>
      <c r="AB180" s="688"/>
      <c r="AC180" s="689"/>
      <c r="AD180" s="713"/>
      <c r="AE180" s="712"/>
      <c r="AF180" s="687"/>
      <c r="AG180" s="688"/>
      <c r="AH180" s="689"/>
      <c r="AI180" s="713"/>
      <c r="AJ180" s="712"/>
      <c r="AK180" s="687"/>
      <c r="AL180" s="688"/>
      <c r="AM180" s="689"/>
      <c r="AN180" s="713"/>
      <c r="AO180" s="339"/>
      <c r="AP180" s="342"/>
      <c r="AQ180" s="343"/>
      <c r="AR180" s="336"/>
      <c r="AS180" s="340"/>
      <c r="AT180" s="339"/>
      <c r="AU180" s="342"/>
      <c r="AV180" s="343"/>
      <c r="AW180" s="336"/>
      <c r="AX180" s="340"/>
      <c r="AY180" s="339"/>
      <c r="AZ180" s="344"/>
      <c r="BA180" s="341"/>
      <c r="BB180" s="212"/>
    </row>
    <row r="181" spans="1:54" s="178" customFormat="1" ht="15.6">
      <c r="A181" s="210"/>
      <c r="B181" s="1076"/>
      <c r="C181" s="1076"/>
      <c r="D181" s="215" t="s">
        <v>253</v>
      </c>
      <c r="E181" s="293">
        <f>SUM(E118,E125,E132,E139,E146,E160,E174)</f>
        <v>5614.9143000000004</v>
      </c>
      <c r="F181" s="293">
        <f>SUM(F118,F125,F132,F139,F146,F160,F174)</f>
        <v>2786.02313</v>
      </c>
      <c r="G181" s="277">
        <f>SUM(F181/E181*100)</f>
        <v>49.618266301945155</v>
      </c>
      <c r="H181" s="456">
        <f>SUM(H118,H125,H132,H139,H146,H160,H174)</f>
        <v>40</v>
      </c>
      <c r="I181" s="457">
        <f>SUM(I118,I125,I132,I139,I146,I160,I174)</f>
        <v>40</v>
      </c>
      <c r="J181" s="310">
        <f>SUM(I181/H181*100)</f>
        <v>100</v>
      </c>
      <c r="K181" s="457">
        <f>SUM(K118,K125,K132,K139,K146,K160,K174)</f>
        <v>209.11116000000001</v>
      </c>
      <c r="L181" s="457">
        <f>SUM(L118,L125,L132,L139,L146,L160,L174)</f>
        <v>209.11116000000001</v>
      </c>
      <c r="M181" s="310">
        <f>SUM(L181/K181*100)</f>
        <v>100</v>
      </c>
      <c r="N181" s="457">
        <f>SUM(N118,N125,N132,N139,N146,N160,N174)</f>
        <v>935.84846000000005</v>
      </c>
      <c r="O181" s="457">
        <f>SUM(O118,O125,O132,O139,O146,O160,O174)</f>
        <v>935.84846000000005</v>
      </c>
      <c r="P181" s="458">
        <f>SUM(O181/N181*100)</f>
        <v>100</v>
      </c>
      <c r="Q181" s="531">
        <f>SUM(Q118,Q125,Q132,Q139,Q146,Q160,Q174)</f>
        <v>300.11116000000004</v>
      </c>
      <c r="R181" s="531">
        <f>SUM(R118,R125,R132,R139,R146,R160,R174)</f>
        <v>300.11116000000004</v>
      </c>
      <c r="S181" s="532">
        <f>SUM(R181/Q181*100)</f>
        <v>100</v>
      </c>
      <c r="T181" s="531">
        <f>SUM(T146,T139,T132,T125,T118)</f>
        <v>85</v>
      </c>
      <c r="U181" s="531">
        <f>SUM(U118,U125,U132,U139,T146,U160,U174)</f>
        <v>85</v>
      </c>
      <c r="V181" s="532">
        <f>SUM(U181/T181*100)</f>
        <v>100</v>
      </c>
      <c r="W181" s="531">
        <f>SUM(W118,W125,W132,W139,W146,W160,W174)</f>
        <v>150.21736000000001</v>
      </c>
      <c r="X181" s="531">
        <f>SUM(X118,X125,X132,X139,X146,X160,X174)</f>
        <v>150.21736000000001</v>
      </c>
      <c r="Y181" s="532">
        <f>SUM(X181/W181*100)</f>
        <v>100</v>
      </c>
      <c r="Z181" s="712">
        <f t="shared" ref="Z181:AC182" si="20">SUM(Z118,Z125,Z132,Z139,Z146,Z160,Z174)</f>
        <v>262.61846000000003</v>
      </c>
      <c r="AA181" s="712">
        <f t="shared" si="20"/>
        <v>145.11116000000001</v>
      </c>
      <c r="AB181" s="712">
        <f t="shared" si="20"/>
        <v>145.11116000000001</v>
      </c>
      <c r="AC181" s="712">
        <f t="shared" si="20"/>
        <v>262.61846000000003</v>
      </c>
      <c r="AD181" s="713">
        <f>SUM(AC181/Z181*100)</f>
        <v>100</v>
      </c>
      <c r="AE181" s="712">
        <f t="shared" ref="AE181:AH182" si="21">SUM(AE118,AE125,AE132,AE139,AE146,AE160,AE174)</f>
        <v>547.93457000000001</v>
      </c>
      <c r="AF181" s="712">
        <f t="shared" si="21"/>
        <v>290.22232000000002</v>
      </c>
      <c r="AG181" s="712">
        <f t="shared" si="21"/>
        <v>290.22232000000002</v>
      </c>
      <c r="AH181" s="712">
        <f t="shared" si="21"/>
        <v>547.93457000000001</v>
      </c>
      <c r="AI181" s="713">
        <f>SUM(AH181/AE181*100)</f>
        <v>100</v>
      </c>
      <c r="AJ181" s="712">
        <f t="shared" ref="AJ181:AM182" si="22">SUM(AJ118,AJ125,AJ132,AJ139,AJ146,AJ160,AJ174)</f>
        <v>60</v>
      </c>
      <c r="AK181" s="712">
        <f t="shared" si="22"/>
        <v>0</v>
      </c>
      <c r="AL181" s="712">
        <f t="shared" si="22"/>
        <v>0</v>
      </c>
      <c r="AM181" s="712">
        <f t="shared" si="22"/>
        <v>60</v>
      </c>
      <c r="AN181" s="713">
        <f>SUM(AM181/AJ181*100)</f>
        <v>100</v>
      </c>
      <c r="AO181" s="339">
        <f t="shared" ref="AO181:AR182" si="23">SUM(AO118,AO125,AO132,AO139,AO146,AO160,AO174)</f>
        <v>195.18196</v>
      </c>
      <c r="AP181" s="339">
        <f t="shared" si="23"/>
        <v>0</v>
      </c>
      <c r="AQ181" s="339">
        <f t="shared" si="23"/>
        <v>0</v>
      </c>
      <c r="AR181" s="339">
        <f t="shared" si="23"/>
        <v>195.18196</v>
      </c>
      <c r="AS181" s="340">
        <f>SUM(AR181/AO181*100)</f>
        <v>100</v>
      </c>
      <c r="AT181" s="339">
        <f t="shared" ref="AT181:AW182" si="24">SUM(AT118,AT125,AT132,AT139,AT146,AT160,AT174)</f>
        <v>311.49984000000001</v>
      </c>
      <c r="AU181" s="339">
        <f t="shared" si="24"/>
        <v>0</v>
      </c>
      <c r="AV181" s="339">
        <f t="shared" si="24"/>
        <v>0</v>
      </c>
      <c r="AW181" s="339">
        <f t="shared" si="24"/>
        <v>0</v>
      </c>
      <c r="AX181" s="340">
        <f t="shared" ref="AX181:AX182" si="25">SUM(AW181/AT181*100)</f>
        <v>0</v>
      </c>
      <c r="AY181" s="339">
        <f t="shared" ref="AY181" si="26">SUM(AY118,AY125,AY132,AY139,AY146,AY160,AY174)</f>
        <v>2517.3913299999999</v>
      </c>
      <c r="AZ181" s="339">
        <f>SUM(AZ118,AZ125,AZ132,AZ139,AZ146,AZ160,AZ174)</f>
        <v>0</v>
      </c>
      <c r="BA181" s="341">
        <f>SUM(AZ181/AY181*100)</f>
        <v>0</v>
      </c>
      <c r="BB181" s="212"/>
    </row>
    <row r="182" spans="1:54" s="178" customFormat="1" ht="78">
      <c r="A182" s="210"/>
      <c r="B182" s="1076"/>
      <c r="C182" s="1076"/>
      <c r="D182" s="215" t="s">
        <v>261</v>
      </c>
      <c r="E182" s="293">
        <f>SUM(E119,E126,E133,E140,E147,E161,E175)</f>
        <v>2346.95534</v>
      </c>
      <c r="F182" s="293">
        <f>SUM(F119,F126,F133,F140,F147,F161,F175)</f>
        <v>779.81114000000002</v>
      </c>
      <c r="G182" s="277">
        <f>SUM(F182/E182*100)</f>
        <v>33.226501020679841</v>
      </c>
      <c r="H182" s="456">
        <f>SUM(H119,H126,H133,H140,H147,H161,H175)</f>
        <v>0</v>
      </c>
      <c r="I182" s="457">
        <f>SUM(I119,I126,I133,I140,I147,I161,I175)</f>
        <v>0</v>
      </c>
      <c r="J182" s="310" t="e">
        <f>SUM(I182/H182*100)</f>
        <v>#DIV/0!</v>
      </c>
      <c r="K182" s="457">
        <f>SUM(K119,K126,K133,K140,K147,K161,K175)</f>
        <v>0</v>
      </c>
      <c r="L182" s="457">
        <f>SUM(L119,L126,L133,L140,L147,L161,L175)</f>
        <v>0</v>
      </c>
      <c r="M182" s="310" t="e">
        <f>SUM(L182/K182*100)</f>
        <v>#DIV/0!</v>
      </c>
      <c r="N182" s="457">
        <f>SUM(N119,N126,N133,N140,N147,N161,N175)</f>
        <v>634.81114000000002</v>
      </c>
      <c r="O182" s="457">
        <f>SUM(O119,O126,O133,O140,O147,O161,O175)</f>
        <v>634.81114000000002</v>
      </c>
      <c r="P182" s="458">
        <f>SUM(O182/N182*100)</f>
        <v>100</v>
      </c>
      <c r="Q182" s="531">
        <f>SUM(Q119,Q126,Q133,Q140,Q147,Q161,Q175)</f>
        <v>145</v>
      </c>
      <c r="R182" s="531">
        <f>SUM(R119,R126,R133,R140,R147,R161,R175)</f>
        <v>145</v>
      </c>
      <c r="S182" s="532">
        <f>SUM(R182/Q182*100)</f>
        <v>100</v>
      </c>
      <c r="T182" s="531">
        <f>SUM(T147,T140,T133,T126,T119)</f>
        <v>0</v>
      </c>
      <c r="U182" s="531">
        <f>SUM(U119,U126,U133,U140,T147,U161,U175)</f>
        <v>0</v>
      </c>
      <c r="V182" s="532" t="e">
        <f>SUM(U182/T182*100)</f>
        <v>#DIV/0!</v>
      </c>
      <c r="W182" s="531">
        <f>SUM(W119,W126,W133,W140,W147,W161,W175)</f>
        <v>0</v>
      </c>
      <c r="X182" s="531">
        <f>SUM(X119,X126,X133,X140,X147,X161,X175)</f>
        <v>0</v>
      </c>
      <c r="Y182" s="532" t="e">
        <f>SUM(X182/W182*100)</f>
        <v>#DIV/0!</v>
      </c>
      <c r="Z182" s="712">
        <f t="shared" si="20"/>
        <v>0</v>
      </c>
      <c r="AA182" s="712">
        <f t="shared" si="20"/>
        <v>0</v>
      </c>
      <c r="AB182" s="712">
        <f t="shared" si="20"/>
        <v>0</v>
      </c>
      <c r="AC182" s="712">
        <f t="shared" si="20"/>
        <v>0</v>
      </c>
      <c r="AD182" s="713" t="e">
        <f>SUM(AC182/Z182*100)</f>
        <v>#DIV/0!</v>
      </c>
      <c r="AE182" s="712">
        <f t="shared" si="21"/>
        <v>0</v>
      </c>
      <c r="AF182" s="712">
        <f t="shared" si="21"/>
        <v>0</v>
      </c>
      <c r="AG182" s="712">
        <f t="shared" si="21"/>
        <v>0</v>
      </c>
      <c r="AH182" s="712">
        <f t="shared" si="21"/>
        <v>0</v>
      </c>
      <c r="AI182" s="713" t="e">
        <f>SUM(AH182/AE182*100)</f>
        <v>#DIV/0!</v>
      </c>
      <c r="AJ182" s="712">
        <f t="shared" si="22"/>
        <v>0</v>
      </c>
      <c r="AK182" s="712">
        <f t="shared" si="22"/>
        <v>0</v>
      </c>
      <c r="AL182" s="712">
        <f t="shared" si="22"/>
        <v>0</v>
      </c>
      <c r="AM182" s="712">
        <f t="shared" si="22"/>
        <v>0</v>
      </c>
      <c r="AN182" s="713" t="e">
        <f>SUM(AM182/AJ182*100)</f>
        <v>#DIV/0!</v>
      </c>
      <c r="AO182" s="339">
        <f t="shared" si="23"/>
        <v>0</v>
      </c>
      <c r="AP182" s="339">
        <f t="shared" si="23"/>
        <v>0</v>
      </c>
      <c r="AQ182" s="339">
        <f t="shared" si="23"/>
        <v>0</v>
      </c>
      <c r="AR182" s="339">
        <f t="shared" si="23"/>
        <v>0</v>
      </c>
      <c r="AS182" s="340" t="e">
        <f>SUM(AR182/AO182*100)</f>
        <v>#DIV/0!</v>
      </c>
      <c r="AT182" s="339">
        <f t="shared" si="24"/>
        <v>12.70336</v>
      </c>
      <c r="AU182" s="339">
        <f t="shared" si="24"/>
        <v>0</v>
      </c>
      <c r="AV182" s="339">
        <f t="shared" si="24"/>
        <v>0</v>
      </c>
      <c r="AW182" s="339">
        <f t="shared" si="24"/>
        <v>0</v>
      </c>
      <c r="AX182" s="340">
        <f t="shared" si="25"/>
        <v>0</v>
      </c>
      <c r="AY182" s="339">
        <f t="shared" ref="AY182" si="27">SUM(AY119,AY126,AY133,AY140,AY147,AY161,AY175)</f>
        <v>1554.44084</v>
      </c>
      <c r="AZ182" s="339">
        <f>SUM(AZ119,AZ126,AZ133,AZ140,AZ147,AZ161,AZ175)</f>
        <v>0</v>
      </c>
      <c r="BA182" s="341">
        <f>SUM(AZ182/AY182*100)</f>
        <v>0</v>
      </c>
      <c r="BB182" s="212"/>
    </row>
    <row r="183" spans="1:54" s="178" customFormat="1" ht="15.6">
      <c r="A183" s="210"/>
      <c r="B183" s="1076"/>
      <c r="C183" s="1076"/>
      <c r="D183" s="215" t="s">
        <v>254</v>
      </c>
      <c r="E183" s="241"/>
      <c r="F183" s="241"/>
      <c r="G183" s="242"/>
      <c r="H183" s="450"/>
      <c r="I183" s="450"/>
      <c r="J183" s="451"/>
      <c r="K183" s="450"/>
      <c r="L183" s="450"/>
      <c r="M183" s="450"/>
      <c r="N183" s="450"/>
      <c r="O183" s="450"/>
      <c r="P183" s="452"/>
      <c r="Q183" s="529"/>
      <c r="R183" s="529"/>
      <c r="S183" s="529"/>
      <c r="T183" s="529"/>
      <c r="U183" s="529"/>
      <c r="V183" s="529"/>
      <c r="W183" s="529"/>
      <c r="X183" s="529"/>
      <c r="Y183" s="529"/>
      <c r="Z183" s="690"/>
      <c r="AA183" s="691"/>
      <c r="AB183" s="692"/>
      <c r="AC183" s="690"/>
      <c r="AD183" s="693"/>
      <c r="AE183" s="690"/>
      <c r="AF183" s="691"/>
      <c r="AG183" s="692"/>
      <c r="AH183" s="694"/>
      <c r="AI183" s="693"/>
      <c r="AJ183" s="690"/>
      <c r="AK183" s="691"/>
      <c r="AL183" s="692"/>
      <c r="AM183" s="694"/>
      <c r="AN183" s="693"/>
      <c r="AO183" s="337"/>
      <c r="AP183" s="337"/>
      <c r="AQ183" s="337"/>
      <c r="AR183" s="337"/>
      <c r="AS183" s="337"/>
      <c r="AT183" s="337"/>
      <c r="AU183" s="337"/>
      <c r="AV183" s="337"/>
      <c r="AW183" s="337"/>
      <c r="AX183" s="337"/>
      <c r="AY183" s="337"/>
      <c r="AZ183" s="337"/>
      <c r="BA183" s="337"/>
      <c r="BB183" s="212"/>
    </row>
    <row r="184" spans="1:54" s="178" customFormat="1" ht="33.75" customHeight="1">
      <c r="A184" s="218"/>
      <c r="B184" s="1077"/>
      <c r="C184" s="1077"/>
      <c r="D184" s="216" t="s">
        <v>7</v>
      </c>
      <c r="E184" s="241"/>
      <c r="F184" s="241"/>
      <c r="G184" s="242"/>
      <c r="H184" s="450"/>
      <c r="I184" s="450"/>
      <c r="J184" s="451"/>
      <c r="K184" s="450"/>
      <c r="L184" s="450"/>
      <c r="M184" s="450"/>
      <c r="N184" s="450"/>
      <c r="O184" s="450"/>
      <c r="P184" s="452"/>
      <c r="Q184" s="529"/>
      <c r="R184" s="529"/>
      <c r="S184" s="529"/>
      <c r="T184" s="529"/>
      <c r="U184" s="529"/>
      <c r="V184" s="529"/>
      <c r="W184" s="529"/>
      <c r="X184" s="529"/>
      <c r="Y184" s="529"/>
      <c r="Z184" s="690"/>
      <c r="AA184" s="691"/>
      <c r="AB184" s="692"/>
      <c r="AC184" s="690"/>
      <c r="AD184" s="693"/>
      <c r="AE184" s="690"/>
      <c r="AF184" s="691"/>
      <c r="AG184" s="692"/>
      <c r="AH184" s="694"/>
      <c r="AI184" s="693"/>
      <c r="AJ184" s="690"/>
      <c r="AK184" s="691"/>
      <c r="AL184" s="692"/>
      <c r="AM184" s="694"/>
      <c r="AN184" s="693"/>
      <c r="AO184" s="337"/>
      <c r="AP184" s="337"/>
      <c r="AQ184" s="337"/>
      <c r="AR184" s="337"/>
      <c r="AS184" s="337"/>
      <c r="AT184" s="337"/>
      <c r="AU184" s="337"/>
      <c r="AV184" s="337"/>
      <c r="AW184" s="337"/>
      <c r="AX184" s="337"/>
      <c r="AY184" s="337"/>
      <c r="AZ184" s="337"/>
      <c r="BA184" s="337"/>
      <c r="BB184" s="212"/>
    </row>
    <row r="185" spans="1:54" ht="121.5" customHeight="1">
      <c r="A185" s="307"/>
      <c r="B185" s="888" t="s">
        <v>328</v>
      </c>
      <c r="C185" s="307"/>
      <c r="D185" s="140"/>
      <c r="E185" s="233"/>
      <c r="F185" s="233"/>
      <c r="G185" s="237"/>
      <c r="H185" s="416"/>
      <c r="I185" s="417"/>
      <c r="J185" s="418"/>
      <c r="K185" s="417"/>
      <c r="L185" s="419"/>
      <c r="M185" s="420"/>
      <c r="N185" s="417"/>
      <c r="O185" s="417"/>
      <c r="P185" s="420"/>
      <c r="Q185" s="514"/>
      <c r="R185" s="514"/>
      <c r="S185" s="515"/>
      <c r="T185" s="514"/>
      <c r="U185" s="514"/>
      <c r="V185" s="515"/>
      <c r="W185" s="514"/>
      <c r="X185" s="514"/>
      <c r="Y185" s="515"/>
      <c r="Z185" s="630"/>
      <c r="AA185" s="631"/>
      <c r="AB185" s="632"/>
      <c r="AC185" s="633"/>
      <c r="AD185" s="634"/>
      <c r="AE185" s="635"/>
      <c r="AF185" s="631"/>
      <c r="AG185" s="633"/>
      <c r="AH185" s="634"/>
      <c r="AI185" s="634"/>
      <c r="AJ185" s="635"/>
      <c r="AK185" s="631"/>
      <c r="AL185" s="632"/>
      <c r="AM185" s="634"/>
      <c r="AN185" s="636"/>
      <c r="AO185" s="324"/>
      <c r="AP185" s="324"/>
      <c r="AQ185" s="325"/>
      <c r="AR185" s="325"/>
      <c r="AS185" s="325"/>
      <c r="AT185" s="324"/>
      <c r="AU185" s="324"/>
      <c r="AV185" s="325"/>
      <c r="AW185" s="325"/>
      <c r="AX185" s="325"/>
      <c r="AY185" s="324"/>
      <c r="AZ185" s="325"/>
      <c r="BA185" s="325"/>
      <c r="BB185" s="306"/>
    </row>
    <row r="186" spans="1:54" ht="15.6">
      <c r="A186" s="202" t="s">
        <v>366</v>
      </c>
      <c r="B186" s="1065" t="s">
        <v>288</v>
      </c>
      <c r="C186" s="983" t="s">
        <v>284</v>
      </c>
      <c r="D186" s="201" t="s">
        <v>5</v>
      </c>
      <c r="E186" s="269">
        <f>SUM(H186,K186,N186,Q186,T186,W186,Z186,AE186,AJ186,AO186,AT186,AY186)</f>
        <v>0.6</v>
      </c>
      <c r="F186" s="269">
        <f>SUM(I186,L186,O186,R186,U186,X186,AA186,AF186,AK186,AP186,AU186,AZ186)</f>
        <v>0.6</v>
      </c>
      <c r="G186" s="277">
        <f>SUM(F186/E186*100)</f>
        <v>100</v>
      </c>
      <c r="H186" s="439"/>
      <c r="I186" s="439"/>
      <c r="J186" s="440"/>
      <c r="K186" s="439">
        <v>0.6</v>
      </c>
      <c r="L186" s="439">
        <v>0.6</v>
      </c>
      <c r="M186" s="455">
        <f>SUM(L186/K186*100%)</f>
        <v>1</v>
      </c>
      <c r="N186" s="439"/>
      <c r="O186" s="439"/>
      <c r="P186" s="448"/>
      <c r="Q186" s="524"/>
      <c r="R186" s="524"/>
      <c r="S186" s="524"/>
      <c r="T186" s="524"/>
      <c r="U186" s="524"/>
      <c r="V186" s="524"/>
      <c r="W186" s="524"/>
      <c r="X186" s="524"/>
      <c r="Y186" s="524"/>
      <c r="Z186" s="674"/>
      <c r="AA186" s="679"/>
      <c r="AB186" s="680"/>
      <c r="AC186" s="674"/>
      <c r="AD186" s="681"/>
      <c r="AE186" s="674"/>
      <c r="AF186" s="679"/>
      <c r="AG186" s="680"/>
      <c r="AH186" s="665"/>
      <c r="AI186" s="681"/>
      <c r="AJ186" s="674"/>
      <c r="AK186" s="679"/>
      <c r="AL186" s="680"/>
      <c r="AM186" s="665"/>
      <c r="AN186" s="681"/>
      <c r="AO186" s="331"/>
      <c r="AP186" s="331"/>
      <c r="AQ186" s="331"/>
      <c r="AR186" s="331"/>
      <c r="AS186" s="331"/>
      <c r="AT186" s="331"/>
      <c r="AU186" s="331"/>
      <c r="AV186" s="331"/>
      <c r="AW186" s="331"/>
      <c r="AX186" s="331"/>
      <c r="AY186" s="331"/>
      <c r="AZ186" s="331"/>
      <c r="BA186" s="331"/>
      <c r="BB186" s="204"/>
    </row>
    <row r="187" spans="1:54" ht="33.75" customHeight="1">
      <c r="A187" s="202"/>
      <c r="B187" s="1066"/>
      <c r="C187" s="984"/>
      <c r="D187" s="203" t="s">
        <v>1</v>
      </c>
      <c r="E187" s="269"/>
      <c r="F187" s="269"/>
      <c r="G187" s="277"/>
      <c r="H187" s="439"/>
      <c r="I187" s="439"/>
      <c r="J187" s="440"/>
      <c r="K187" s="439"/>
      <c r="L187" s="439"/>
      <c r="M187" s="455"/>
      <c r="N187" s="439"/>
      <c r="O187" s="439"/>
      <c r="P187" s="448"/>
      <c r="Q187" s="524"/>
      <c r="R187" s="524"/>
      <c r="S187" s="524"/>
      <c r="T187" s="524"/>
      <c r="U187" s="524"/>
      <c r="V187" s="524"/>
      <c r="W187" s="524"/>
      <c r="X187" s="524"/>
      <c r="Y187" s="524"/>
      <c r="Z187" s="674"/>
      <c r="AA187" s="679"/>
      <c r="AB187" s="680"/>
      <c r="AC187" s="674"/>
      <c r="AD187" s="681"/>
      <c r="AE187" s="674"/>
      <c r="AF187" s="679"/>
      <c r="AG187" s="680"/>
      <c r="AH187" s="665"/>
      <c r="AI187" s="681"/>
      <c r="AJ187" s="674"/>
      <c r="AK187" s="679"/>
      <c r="AL187" s="680"/>
      <c r="AM187" s="665"/>
      <c r="AN187" s="681"/>
      <c r="AO187" s="331"/>
      <c r="AP187" s="331"/>
      <c r="AQ187" s="331"/>
      <c r="AR187" s="331"/>
      <c r="AS187" s="331"/>
      <c r="AT187" s="331"/>
      <c r="AU187" s="331"/>
      <c r="AV187" s="331"/>
      <c r="AW187" s="331"/>
      <c r="AX187" s="331"/>
      <c r="AY187" s="331"/>
      <c r="AZ187" s="331"/>
      <c r="BA187" s="331"/>
      <c r="BB187" s="204"/>
    </row>
    <row r="188" spans="1:54" ht="33.75" customHeight="1">
      <c r="A188" s="202"/>
      <c r="B188" s="1066"/>
      <c r="C188" s="984"/>
      <c r="D188" s="205" t="s">
        <v>362</v>
      </c>
      <c r="E188" s="269"/>
      <c r="F188" s="269"/>
      <c r="G188" s="277"/>
      <c r="H188" s="439"/>
      <c r="I188" s="439"/>
      <c r="J188" s="440"/>
      <c r="K188" s="439"/>
      <c r="L188" s="439"/>
      <c r="M188" s="455"/>
      <c r="N188" s="439"/>
      <c r="O188" s="439"/>
      <c r="P188" s="448"/>
      <c r="Q188" s="524"/>
      <c r="R188" s="524"/>
      <c r="S188" s="524"/>
      <c r="T188" s="524"/>
      <c r="U188" s="524"/>
      <c r="V188" s="524"/>
      <c r="W188" s="524"/>
      <c r="X188" s="524"/>
      <c r="Y188" s="524"/>
      <c r="Z188" s="674"/>
      <c r="AA188" s="679"/>
      <c r="AB188" s="680"/>
      <c r="AC188" s="674"/>
      <c r="AD188" s="681"/>
      <c r="AE188" s="674"/>
      <c r="AF188" s="679"/>
      <c r="AG188" s="680"/>
      <c r="AH188" s="665"/>
      <c r="AI188" s="681"/>
      <c r="AJ188" s="674"/>
      <c r="AK188" s="679"/>
      <c r="AL188" s="680"/>
      <c r="AM188" s="665"/>
      <c r="AN188" s="681"/>
      <c r="AO188" s="331"/>
      <c r="AP188" s="331"/>
      <c r="AQ188" s="331"/>
      <c r="AR188" s="331"/>
      <c r="AS188" s="331"/>
      <c r="AT188" s="331"/>
      <c r="AU188" s="331"/>
      <c r="AV188" s="331"/>
      <c r="AW188" s="331"/>
      <c r="AX188" s="331"/>
      <c r="AY188" s="331"/>
      <c r="AZ188" s="331"/>
      <c r="BA188" s="331"/>
      <c r="BB188" s="204"/>
    </row>
    <row r="189" spans="1:54" ht="15.6">
      <c r="A189" s="202"/>
      <c r="B189" s="1066"/>
      <c r="C189" s="984"/>
      <c r="D189" s="206" t="s">
        <v>253</v>
      </c>
      <c r="E189" s="269">
        <f>SUM(H189,K189,N189,Q189,T189,W189,Z189,AE189,AJ189,AO189,AT189,AY189)</f>
        <v>0.6</v>
      </c>
      <c r="F189" s="269">
        <f>SUM(I189,L189,O189,R189,U189,X189,AA189,AF189,AK189,AP189,AU189,AZ189)</f>
        <v>0.6</v>
      </c>
      <c r="G189" s="277">
        <f>SUM(F189/E189*100)</f>
        <v>100</v>
      </c>
      <c r="H189" s="439"/>
      <c r="I189" s="439"/>
      <c r="J189" s="440"/>
      <c r="K189" s="439">
        <v>0.6</v>
      </c>
      <c r="L189" s="439">
        <v>0.6</v>
      </c>
      <c r="M189" s="455">
        <f>SUM(L189/K189*100%)</f>
        <v>1</v>
      </c>
      <c r="N189" s="439"/>
      <c r="O189" s="439"/>
      <c r="P189" s="448"/>
      <c r="Q189" s="524"/>
      <c r="R189" s="524"/>
      <c r="S189" s="524"/>
      <c r="T189" s="524"/>
      <c r="U189" s="524"/>
      <c r="V189" s="524"/>
      <c r="W189" s="524"/>
      <c r="X189" s="524"/>
      <c r="Y189" s="524"/>
      <c r="Z189" s="674"/>
      <c r="AA189" s="679"/>
      <c r="AB189" s="680"/>
      <c r="AC189" s="674"/>
      <c r="AD189" s="681"/>
      <c r="AE189" s="674"/>
      <c r="AF189" s="679"/>
      <c r="AG189" s="680"/>
      <c r="AH189" s="665"/>
      <c r="AI189" s="681"/>
      <c r="AJ189" s="674"/>
      <c r="AK189" s="679"/>
      <c r="AL189" s="680"/>
      <c r="AM189" s="665"/>
      <c r="AN189" s="681"/>
      <c r="AO189" s="331"/>
      <c r="AP189" s="331"/>
      <c r="AQ189" s="331"/>
      <c r="AR189" s="331"/>
      <c r="AS189" s="331"/>
      <c r="AT189" s="331"/>
      <c r="AU189" s="331"/>
      <c r="AV189" s="331"/>
      <c r="AW189" s="331"/>
      <c r="AX189" s="331"/>
      <c r="AY189" s="331"/>
      <c r="AZ189" s="331"/>
      <c r="BA189" s="331"/>
      <c r="BB189" s="204"/>
    </row>
    <row r="190" spans="1:54" ht="33.75" customHeight="1">
      <c r="A190" s="202"/>
      <c r="B190" s="1066"/>
      <c r="C190" s="984"/>
      <c r="D190" s="206" t="s">
        <v>261</v>
      </c>
      <c r="E190" s="269">
        <f>SUM(H190,K190,N190,Q190,T190,W190,Z190,AE190,AJ190,AO190,AT190,AY190)</f>
        <v>0</v>
      </c>
      <c r="F190" s="269">
        <f>SUM(I190,L190,O190,R190,U190,X190,AA190,AF190,AK190,AP190,AU190,AZ190)</f>
        <v>0</v>
      </c>
      <c r="G190" s="277" t="e">
        <f>SUM(F190/E190*100)</f>
        <v>#DIV/0!</v>
      </c>
      <c r="H190" s="439"/>
      <c r="I190" s="439"/>
      <c r="J190" s="440"/>
      <c r="K190" s="439"/>
      <c r="L190" s="439"/>
      <c r="M190" s="455" t="e">
        <f>SUM(L190/K190*100%)</f>
        <v>#DIV/0!</v>
      </c>
      <c r="N190" s="439"/>
      <c r="O190" s="439"/>
      <c r="P190" s="448"/>
      <c r="Q190" s="524"/>
      <c r="R190" s="524"/>
      <c r="S190" s="524"/>
      <c r="T190" s="524"/>
      <c r="U190" s="524"/>
      <c r="V190" s="524"/>
      <c r="W190" s="524"/>
      <c r="X190" s="524"/>
      <c r="Y190" s="524"/>
      <c r="Z190" s="674"/>
      <c r="AA190" s="679"/>
      <c r="AB190" s="680"/>
      <c r="AC190" s="674"/>
      <c r="AD190" s="681"/>
      <c r="AE190" s="674"/>
      <c r="AF190" s="679"/>
      <c r="AG190" s="680"/>
      <c r="AH190" s="665"/>
      <c r="AI190" s="681"/>
      <c r="AJ190" s="674"/>
      <c r="AK190" s="679"/>
      <c r="AL190" s="680"/>
      <c r="AM190" s="665"/>
      <c r="AN190" s="681"/>
      <c r="AO190" s="331"/>
      <c r="AP190" s="331"/>
      <c r="AQ190" s="331"/>
      <c r="AR190" s="331"/>
      <c r="AS190" s="331"/>
      <c r="AT190" s="331"/>
      <c r="AU190" s="331"/>
      <c r="AV190" s="331"/>
      <c r="AW190" s="331"/>
      <c r="AX190" s="331"/>
      <c r="AY190" s="331"/>
      <c r="AZ190" s="331"/>
      <c r="BA190" s="331"/>
      <c r="BB190" s="204"/>
    </row>
    <row r="191" spans="1:54" ht="15.6">
      <c r="A191" s="202"/>
      <c r="B191" s="1066"/>
      <c r="C191" s="984"/>
      <c r="D191" s="206" t="s">
        <v>254</v>
      </c>
      <c r="E191" s="232"/>
      <c r="F191" s="232"/>
      <c r="G191" s="240"/>
      <c r="H191" s="439"/>
      <c r="I191" s="439"/>
      <c r="J191" s="440"/>
      <c r="K191" s="439"/>
      <c r="L191" s="439"/>
      <c r="M191" s="439"/>
      <c r="N191" s="439"/>
      <c r="O191" s="439"/>
      <c r="P191" s="448"/>
      <c r="Q191" s="524"/>
      <c r="R191" s="524"/>
      <c r="S191" s="524"/>
      <c r="T191" s="524"/>
      <c r="U191" s="524"/>
      <c r="V191" s="524"/>
      <c r="W191" s="524"/>
      <c r="X191" s="524"/>
      <c r="Y191" s="524"/>
      <c r="Z191" s="674"/>
      <c r="AA191" s="679"/>
      <c r="AB191" s="680"/>
      <c r="AC191" s="674"/>
      <c r="AD191" s="681"/>
      <c r="AE191" s="674"/>
      <c r="AF191" s="679"/>
      <c r="AG191" s="680"/>
      <c r="AH191" s="665"/>
      <c r="AI191" s="681"/>
      <c r="AJ191" s="674"/>
      <c r="AK191" s="679"/>
      <c r="AL191" s="680"/>
      <c r="AM191" s="665"/>
      <c r="AN191" s="681"/>
      <c r="AO191" s="331"/>
      <c r="AP191" s="331"/>
      <c r="AQ191" s="331"/>
      <c r="AR191" s="331"/>
      <c r="AS191" s="331"/>
      <c r="AT191" s="331"/>
      <c r="AU191" s="331"/>
      <c r="AV191" s="331"/>
      <c r="AW191" s="331"/>
      <c r="AX191" s="331"/>
      <c r="AY191" s="331"/>
      <c r="AZ191" s="331"/>
      <c r="BA191" s="331"/>
      <c r="BB191" s="204"/>
    </row>
    <row r="192" spans="1:54" ht="33.75" customHeight="1">
      <c r="A192" s="207"/>
      <c r="B192" s="1067"/>
      <c r="C192" s="985"/>
      <c r="D192" s="208" t="s">
        <v>7</v>
      </c>
      <c r="E192" s="232"/>
      <c r="F192" s="232"/>
      <c r="G192" s="240"/>
      <c r="H192" s="439"/>
      <c r="I192" s="439"/>
      <c r="J192" s="440"/>
      <c r="K192" s="439"/>
      <c r="L192" s="439"/>
      <c r="M192" s="439"/>
      <c r="N192" s="439"/>
      <c r="O192" s="439"/>
      <c r="P192" s="448"/>
      <c r="Q192" s="524"/>
      <c r="R192" s="524"/>
      <c r="S192" s="524"/>
      <c r="T192" s="524"/>
      <c r="U192" s="524"/>
      <c r="V192" s="524"/>
      <c r="W192" s="524"/>
      <c r="X192" s="524"/>
      <c r="Y192" s="524"/>
      <c r="Z192" s="674"/>
      <c r="AA192" s="679"/>
      <c r="AB192" s="680"/>
      <c r="AC192" s="674"/>
      <c r="AD192" s="681"/>
      <c r="AE192" s="674"/>
      <c r="AF192" s="679"/>
      <c r="AG192" s="680"/>
      <c r="AH192" s="665"/>
      <c r="AI192" s="681"/>
      <c r="AJ192" s="674"/>
      <c r="AK192" s="679"/>
      <c r="AL192" s="680"/>
      <c r="AM192" s="665"/>
      <c r="AN192" s="681"/>
      <c r="AO192" s="331"/>
      <c r="AP192" s="331"/>
      <c r="AQ192" s="331"/>
      <c r="AR192" s="331"/>
      <c r="AS192" s="331"/>
      <c r="AT192" s="331"/>
      <c r="AU192" s="331"/>
      <c r="AV192" s="331"/>
      <c r="AW192" s="331"/>
      <c r="AX192" s="331"/>
      <c r="AY192" s="331"/>
      <c r="AZ192" s="331"/>
      <c r="BA192" s="331"/>
      <c r="BB192" s="204"/>
    </row>
    <row r="193" spans="1:54" ht="15.6">
      <c r="A193" s="202" t="s">
        <v>367</v>
      </c>
      <c r="B193" s="1065" t="s">
        <v>289</v>
      </c>
      <c r="C193" s="983" t="s">
        <v>284</v>
      </c>
      <c r="D193" s="201" t="s">
        <v>5</v>
      </c>
      <c r="E193" s="885">
        <f>SUM(H193,K193,N193,Q193,T193,W193,Z193,AE193,AJ193,AO193,AT193,AY193)</f>
        <v>59.908999999999999</v>
      </c>
      <c r="F193" s="271">
        <f>SUM(I193,L193,O193,R193,U193,X193,AA193,AF193,AK193,AP193,AU193,AZ193)</f>
        <v>59.908999999999999</v>
      </c>
      <c r="G193" s="277">
        <f>SUM(F193/E193*100)</f>
        <v>100</v>
      </c>
      <c r="H193" s="439"/>
      <c r="I193" s="439"/>
      <c r="J193" s="440"/>
      <c r="K193" s="585">
        <v>59.908999999999999</v>
      </c>
      <c r="L193" s="585">
        <v>59.908999999999999</v>
      </c>
      <c r="M193" s="455">
        <f>SUM(L193/K193*100%)</f>
        <v>1</v>
      </c>
      <c r="N193" s="585"/>
      <c r="O193" s="585"/>
      <c r="P193" s="455" t="e">
        <f>SUM(O193/N193*100%)</f>
        <v>#DIV/0!</v>
      </c>
      <c r="Q193" s="524"/>
      <c r="R193" s="524"/>
      <c r="S193" s="524"/>
      <c r="T193" s="524"/>
      <c r="U193" s="524"/>
      <c r="V193" s="524"/>
      <c r="W193" s="524" t="s">
        <v>359</v>
      </c>
      <c r="X193" s="524"/>
      <c r="Y193" s="524"/>
      <c r="Z193" s="674"/>
      <c r="AA193" s="679"/>
      <c r="AB193" s="680"/>
      <c r="AC193" s="674"/>
      <c r="AD193" s="681"/>
      <c r="AE193" s="674"/>
      <c r="AF193" s="679"/>
      <c r="AG193" s="680"/>
      <c r="AH193" s="665"/>
      <c r="AI193" s="681"/>
      <c r="AJ193" s="674"/>
      <c r="AK193" s="679"/>
      <c r="AL193" s="680"/>
      <c r="AM193" s="665"/>
      <c r="AN193" s="681"/>
      <c r="AO193" s="331"/>
      <c r="AP193" s="331"/>
      <c r="AQ193" s="331"/>
      <c r="AR193" s="331"/>
      <c r="AS193" s="331"/>
      <c r="AT193" s="331"/>
      <c r="AU193" s="331"/>
      <c r="AV193" s="331"/>
      <c r="AW193" s="331"/>
      <c r="AX193" s="331"/>
      <c r="AY193" s="345"/>
      <c r="AZ193" s="331"/>
      <c r="BA193" s="331"/>
      <c r="BB193" s="204"/>
    </row>
    <row r="194" spans="1:54" ht="33.75" customHeight="1">
      <c r="A194" s="202"/>
      <c r="B194" s="1066"/>
      <c r="C194" s="984"/>
      <c r="D194" s="203" t="s">
        <v>1</v>
      </c>
      <c r="E194" s="271"/>
      <c r="F194" s="271"/>
      <c r="G194" s="277"/>
      <c r="H194" s="439"/>
      <c r="I194" s="439"/>
      <c r="J194" s="440"/>
      <c r="K194" s="585"/>
      <c r="L194" s="585"/>
      <c r="M194" s="455"/>
      <c r="N194" s="585"/>
      <c r="O194" s="585"/>
      <c r="P194" s="455"/>
      <c r="Q194" s="524"/>
      <c r="R194" s="524"/>
      <c r="S194" s="524"/>
      <c r="T194" s="524"/>
      <c r="U194" s="524"/>
      <c r="V194" s="524"/>
      <c r="W194" s="524"/>
      <c r="X194" s="524"/>
      <c r="Y194" s="524"/>
      <c r="Z194" s="674"/>
      <c r="AA194" s="679"/>
      <c r="AB194" s="680"/>
      <c r="AC194" s="674"/>
      <c r="AD194" s="681"/>
      <c r="AE194" s="674"/>
      <c r="AF194" s="679"/>
      <c r="AG194" s="680"/>
      <c r="AH194" s="665"/>
      <c r="AI194" s="681"/>
      <c r="AJ194" s="674"/>
      <c r="AK194" s="679"/>
      <c r="AL194" s="680"/>
      <c r="AM194" s="665"/>
      <c r="AN194" s="681"/>
      <c r="AO194" s="331"/>
      <c r="AP194" s="331"/>
      <c r="AQ194" s="331"/>
      <c r="AR194" s="331"/>
      <c r="AS194" s="331"/>
      <c r="AT194" s="331"/>
      <c r="AU194" s="331"/>
      <c r="AV194" s="331"/>
      <c r="AW194" s="331"/>
      <c r="AX194" s="331"/>
      <c r="AY194" s="345"/>
      <c r="AZ194" s="331"/>
      <c r="BA194" s="331"/>
      <c r="BB194" s="204"/>
    </row>
    <row r="195" spans="1:54" ht="33.75" customHeight="1">
      <c r="A195" s="202"/>
      <c r="B195" s="1066"/>
      <c r="C195" s="984"/>
      <c r="D195" s="205" t="s">
        <v>362</v>
      </c>
      <c r="E195" s="271"/>
      <c r="F195" s="271"/>
      <c r="G195" s="277"/>
      <c r="H195" s="439"/>
      <c r="I195" s="439"/>
      <c r="J195" s="440"/>
      <c r="K195" s="585"/>
      <c r="L195" s="585"/>
      <c r="M195" s="455"/>
      <c r="N195" s="585"/>
      <c r="O195" s="585"/>
      <c r="P195" s="455"/>
      <c r="Q195" s="524"/>
      <c r="R195" s="524"/>
      <c r="S195" s="524"/>
      <c r="T195" s="524"/>
      <c r="U195" s="524"/>
      <c r="V195" s="524"/>
      <c r="W195" s="524"/>
      <c r="X195" s="524"/>
      <c r="Y195" s="524"/>
      <c r="Z195" s="674"/>
      <c r="AA195" s="679"/>
      <c r="AB195" s="680"/>
      <c r="AC195" s="674"/>
      <c r="AD195" s="681"/>
      <c r="AE195" s="674"/>
      <c r="AF195" s="679"/>
      <c r="AG195" s="680"/>
      <c r="AH195" s="665"/>
      <c r="AI195" s="681"/>
      <c r="AJ195" s="674"/>
      <c r="AK195" s="679"/>
      <c r="AL195" s="680"/>
      <c r="AM195" s="665"/>
      <c r="AN195" s="681"/>
      <c r="AO195" s="331"/>
      <c r="AP195" s="331"/>
      <c r="AQ195" s="331"/>
      <c r="AR195" s="331"/>
      <c r="AS195" s="331"/>
      <c r="AT195" s="331"/>
      <c r="AU195" s="331"/>
      <c r="AV195" s="331"/>
      <c r="AW195" s="331"/>
      <c r="AX195" s="331"/>
      <c r="AY195" s="345"/>
      <c r="AZ195" s="331"/>
      <c r="BA195" s="331"/>
      <c r="BB195" s="204"/>
    </row>
    <row r="196" spans="1:54" ht="15.6">
      <c r="A196" s="202"/>
      <c r="B196" s="1066"/>
      <c r="C196" s="984"/>
      <c r="D196" s="206" t="s">
        <v>253</v>
      </c>
      <c r="E196" s="271">
        <f>SUM(H196,K196,N196,Q196,T196,W196,Z196,AE196,AJ196,AO196,AT196,AY196)</f>
        <v>59.908999999999999</v>
      </c>
      <c r="F196" s="271">
        <f>SUM(I196,L196,O196,R196,U196,X196,AA196,AF196,AK196,AP196,AU196,AZ196)</f>
        <v>59.908999999999999</v>
      </c>
      <c r="G196" s="277">
        <f>SUM(F196/E196*100)</f>
        <v>100</v>
      </c>
      <c r="H196" s="439"/>
      <c r="I196" s="439"/>
      <c r="J196" s="440"/>
      <c r="K196" s="585">
        <v>59.908999999999999</v>
      </c>
      <c r="L196" s="585">
        <v>59.908999999999999</v>
      </c>
      <c r="M196" s="455">
        <f>SUM(L196/K196*100%)</f>
        <v>1</v>
      </c>
      <c r="N196" s="585"/>
      <c r="O196" s="585"/>
      <c r="P196" s="455" t="e">
        <f>SUM(O196/N196*100%)</f>
        <v>#DIV/0!</v>
      </c>
      <c r="Q196" s="524"/>
      <c r="R196" s="524"/>
      <c r="S196" s="524"/>
      <c r="T196" s="524"/>
      <c r="U196" s="524"/>
      <c r="V196" s="524"/>
      <c r="W196" s="524" t="s">
        <v>359</v>
      </c>
      <c r="X196" s="524"/>
      <c r="Y196" s="524"/>
      <c r="Z196" s="674"/>
      <c r="AA196" s="679"/>
      <c r="AB196" s="680"/>
      <c r="AC196" s="674"/>
      <c r="AD196" s="681"/>
      <c r="AE196" s="674"/>
      <c r="AF196" s="679"/>
      <c r="AG196" s="680"/>
      <c r="AH196" s="665"/>
      <c r="AI196" s="681"/>
      <c r="AJ196" s="674"/>
      <c r="AK196" s="679"/>
      <c r="AL196" s="680"/>
      <c r="AM196" s="665"/>
      <c r="AN196" s="681"/>
      <c r="AO196" s="331"/>
      <c r="AP196" s="331"/>
      <c r="AQ196" s="331"/>
      <c r="AR196" s="331"/>
      <c r="AS196" s="331"/>
      <c r="AT196" s="331"/>
      <c r="AU196" s="331"/>
      <c r="AV196" s="331"/>
      <c r="AW196" s="331"/>
      <c r="AX196" s="331"/>
      <c r="AY196" s="345"/>
      <c r="AZ196" s="331"/>
      <c r="BA196" s="331"/>
      <c r="BB196" s="204"/>
    </row>
    <row r="197" spans="1:54" ht="33.75" customHeight="1">
      <c r="A197" s="202"/>
      <c r="B197" s="1066"/>
      <c r="C197" s="984"/>
      <c r="D197" s="206" t="s">
        <v>261</v>
      </c>
      <c r="E197" s="271">
        <f>SUM(H197,K197,N197,Q197,T197,W197,Z197,AE197,AJ197,AO197,AT197,AY197)</f>
        <v>0</v>
      </c>
      <c r="F197" s="271">
        <f>SUM(I197,L197,O197,R197,U197,X197,AA197,AF197,AK197,AP197,AU197,AZ197)</f>
        <v>0</v>
      </c>
      <c r="G197" s="277" t="e">
        <f>SUM(F197/E197*100)</f>
        <v>#DIV/0!</v>
      </c>
      <c r="H197" s="439"/>
      <c r="I197" s="439"/>
      <c r="J197" s="440"/>
      <c r="K197" s="585"/>
      <c r="L197" s="585"/>
      <c r="M197" s="455" t="e">
        <f>SUM(L197/K197*100%)</f>
        <v>#DIV/0!</v>
      </c>
      <c r="N197" s="585"/>
      <c r="O197" s="585"/>
      <c r="P197" s="455" t="e">
        <f>SUM(O197/N197*100%)</f>
        <v>#DIV/0!</v>
      </c>
      <c r="Q197" s="524"/>
      <c r="R197" s="524"/>
      <c r="S197" s="524"/>
      <c r="T197" s="524"/>
      <c r="U197" s="524"/>
      <c r="V197" s="524"/>
      <c r="W197" s="524"/>
      <c r="X197" s="524"/>
      <c r="Y197" s="524"/>
      <c r="Z197" s="674"/>
      <c r="AA197" s="679"/>
      <c r="AB197" s="680"/>
      <c r="AC197" s="674"/>
      <c r="AD197" s="681"/>
      <c r="AE197" s="674"/>
      <c r="AF197" s="679"/>
      <c r="AG197" s="680"/>
      <c r="AH197" s="665"/>
      <c r="AI197" s="681"/>
      <c r="AJ197" s="674"/>
      <c r="AK197" s="679"/>
      <c r="AL197" s="680"/>
      <c r="AM197" s="665"/>
      <c r="AN197" s="681"/>
      <c r="AO197" s="331"/>
      <c r="AP197" s="331"/>
      <c r="AQ197" s="331"/>
      <c r="AR197" s="331"/>
      <c r="AS197" s="331"/>
      <c r="AT197" s="331"/>
      <c r="AU197" s="331"/>
      <c r="AV197" s="331"/>
      <c r="AW197" s="331"/>
      <c r="AX197" s="331"/>
      <c r="AY197" s="345"/>
      <c r="AZ197" s="331"/>
      <c r="BA197" s="331"/>
      <c r="BB197" s="204"/>
    </row>
    <row r="198" spans="1:54" ht="15.6">
      <c r="A198" s="202"/>
      <c r="B198" s="1066"/>
      <c r="C198" s="984"/>
      <c r="D198" s="206" t="s">
        <v>254</v>
      </c>
      <c r="E198" s="232"/>
      <c r="F198" s="232"/>
      <c r="G198" s="240"/>
      <c r="H198" s="439"/>
      <c r="I198" s="439"/>
      <c r="J198" s="440"/>
      <c r="K198" s="439"/>
      <c r="L198" s="439"/>
      <c r="M198" s="439"/>
      <c r="N198" s="439"/>
      <c r="O198" s="439"/>
      <c r="P198" s="448"/>
      <c r="Q198" s="524"/>
      <c r="R198" s="524"/>
      <c r="S198" s="524"/>
      <c r="T198" s="524"/>
      <c r="U198" s="524"/>
      <c r="V198" s="524"/>
      <c r="W198" s="524"/>
      <c r="X198" s="524"/>
      <c r="Y198" s="524"/>
      <c r="Z198" s="674"/>
      <c r="AA198" s="679"/>
      <c r="AB198" s="680"/>
      <c r="AC198" s="674"/>
      <c r="AD198" s="681"/>
      <c r="AE198" s="674"/>
      <c r="AF198" s="679"/>
      <c r="AG198" s="680"/>
      <c r="AH198" s="665"/>
      <c r="AI198" s="681"/>
      <c r="AJ198" s="674"/>
      <c r="AK198" s="679"/>
      <c r="AL198" s="680"/>
      <c r="AM198" s="665"/>
      <c r="AN198" s="681"/>
      <c r="AO198" s="331"/>
      <c r="AP198" s="331"/>
      <c r="AQ198" s="331"/>
      <c r="AR198" s="331"/>
      <c r="AS198" s="331"/>
      <c r="AT198" s="331"/>
      <c r="AU198" s="331"/>
      <c r="AV198" s="331"/>
      <c r="AW198" s="331"/>
      <c r="AX198" s="331"/>
      <c r="AY198" s="331"/>
      <c r="AZ198" s="331"/>
      <c r="BA198" s="331"/>
      <c r="BB198" s="204"/>
    </row>
    <row r="199" spans="1:54" ht="33.75" customHeight="1">
      <c r="A199" s="207"/>
      <c r="B199" s="1067"/>
      <c r="C199" s="985"/>
      <c r="D199" s="208" t="s">
        <v>7</v>
      </c>
      <c r="E199" s="232"/>
      <c r="F199" s="232"/>
      <c r="G199" s="240"/>
      <c r="H199" s="439"/>
      <c r="I199" s="439"/>
      <c r="J199" s="440"/>
      <c r="K199" s="439"/>
      <c r="L199" s="439"/>
      <c r="M199" s="439"/>
      <c r="N199" s="439"/>
      <c r="O199" s="439"/>
      <c r="P199" s="448"/>
      <c r="Q199" s="524"/>
      <c r="R199" s="524"/>
      <c r="S199" s="524"/>
      <c r="T199" s="524"/>
      <c r="U199" s="524"/>
      <c r="V199" s="524"/>
      <c r="W199" s="524"/>
      <c r="X199" s="524"/>
      <c r="Y199" s="524"/>
      <c r="Z199" s="674"/>
      <c r="AA199" s="679"/>
      <c r="AB199" s="680"/>
      <c r="AC199" s="674"/>
      <c r="AD199" s="681"/>
      <c r="AE199" s="674"/>
      <c r="AF199" s="679"/>
      <c r="AG199" s="680"/>
      <c r="AH199" s="665"/>
      <c r="AI199" s="681"/>
      <c r="AJ199" s="674"/>
      <c r="AK199" s="679"/>
      <c r="AL199" s="680"/>
      <c r="AM199" s="665"/>
      <c r="AN199" s="681"/>
      <c r="AO199" s="331"/>
      <c r="AP199" s="331"/>
      <c r="AQ199" s="331"/>
      <c r="AR199" s="331"/>
      <c r="AS199" s="331"/>
      <c r="AT199" s="331"/>
      <c r="AU199" s="331"/>
      <c r="AV199" s="331"/>
      <c r="AW199" s="331"/>
      <c r="AX199" s="331"/>
      <c r="AY199" s="331"/>
      <c r="AZ199" s="331"/>
      <c r="BA199" s="331"/>
      <c r="BB199" s="204"/>
    </row>
    <row r="200" spans="1:54" ht="15.6">
      <c r="A200" s="202" t="s">
        <v>368</v>
      </c>
      <c r="B200" s="1065" t="s">
        <v>290</v>
      </c>
      <c r="C200" s="983" t="s">
        <v>284</v>
      </c>
      <c r="D200" s="201" t="s">
        <v>5</v>
      </c>
      <c r="E200" s="269">
        <f>SUM(H200,K200,N200,Q200,T200,W200,Z200,AE200,AJ200,AO200,AT200,AY200)</f>
        <v>1.2</v>
      </c>
      <c r="F200" s="269">
        <f>SUM(I200,L200,O200,R200,U200,X200,AA200,AF200,AK200,AP200,AU200,AZ200)</f>
        <v>1.2</v>
      </c>
      <c r="G200" s="277">
        <f>SUM(F200/E200*100)</f>
        <v>100</v>
      </c>
      <c r="H200" s="439"/>
      <c r="I200" s="439"/>
      <c r="J200" s="440"/>
      <c r="K200" s="439"/>
      <c r="L200" s="439"/>
      <c r="M200" s="439"/>
      <c r="N200" s="439"/>
      <c r="O200" s="439"/>
      <c r="P200" s="448"/>
      <c r="Q200" s="524">
        <v>1.2</v>
      </c>
      <c r="R200" s="524">
        <v>1.2</v>
      </c>
      <c r="S200" s="530">
        <f>SUM(R200/Q200*100)</f>
        <v>100</v>
      </c>
      <c r="T200" s="524"/>
      <c r="U200" s="524"/>
      <c r="V200" s="524"/>
      <c r="W200" s="524"/>
      <c r="X200" s="524"/>
      <c r="Y200" s="524"/>
      <c r="Z200" s="674"/>
      <c r="AA200" s="679"/>
      <c r="AB200" s="680"/>
      <c r="AC200" s="674"/>
      <c r="AD200" s="681"/>
      <c r="AE200" s="674"/>
      <c r="AF200" s="679"/>
      <c r="AG200" s="680"/>
      <c r="AH200" s="665"/>
      <c r="AI200" s="681"/>
      <c r="AJ200" s="674"/>
      <c r="AK200" s="679"/>
      <c r="AL200" s="680"/>
      <c r="AM200" s="665"/>
      <c r="AN200" s="681"/>
      <c r="AO200" s="331"/>
      <c r="AP200" s="331"/>
      <c r="AQ200" s="331"/>
      <c r="AR200" s="331"/>
      <c r="AS200" s="331"/>
      <c r="AT200" s="331"/>
      <c r="AU200" s="331"/>
      <c r="AV200" s="331"/>
      <c r="AW200" s="331"/>
      <c r="AX200" s="331"/>
      <c r="AY200" s="331"/>
      <c r="AZ200" s="331"/>
      <c r="BA200" s="331"/>
      <c r="BB200" s="204"/>
    </row>
    <row r="201" spans="1:54" ht="33.75" customHeight="1">
      <c r="A201" s="202"/>
      <c r="B201" s="1066"/>
      <c r="C201" s="984"/>
      <c r="D201" s="203" t="s">
        <v>1</v>
      </c>
      <c r="E201" s="269"/>
      <c r="F201" s="269"/>
      <c r="G201" s="277"/>
      <c r="H201" s="439"/>
      <c r="I201" s="439"/>
      <c r="J201" s="440"/>
      <c r="K201" s="439"/>
      <c r="L201" s="439"/>
      <c r="M201" s="439"/>
      <c r="N201" s="439"/>
      <c r="O201" s="439"/>
      <c r="P201" s="448"/>
      <c r="Q201" s="524"/>
      <c r="R201" s="524"/>
      <c r="S201" s="524"/>
      <c r="T201" s="524"/>
      <c r="U201" s="524"/>
      <c r="V201" s="524"/>
      <c r="W201" s="524"/>
      <c r="X201" s="524"/>
      <c r="Y201" s="524"/>
      <c r="Z201" s="674"/>
      <c r="AA201" s="679"/>
      <c r="AB201" s="680"/>
      <c r="AC201" s="674"/>
      <c r="AD201" s="681"/>
      <c r="AE201" s="674"/>
      <c r="AF201" s="679"/>
      <c r="AG201" s="680"/>
      <c r="AH201" s="665"/>
      <c r="AI201" s="681"/>
      <c r="AJ201" s="674"/>
      <c r="AK201" s="679"/>
      <c r="AL201" s="680"/>
      <c r="AM201" s="665"/>
      <c r="AN201" s="681"/>
      <c r="AO201" s="331"/>
      <c r="AP201" s="331"/>
      <c r="AQ201" s="331"/>
      <c r="AR201" s="331"/>
      <c r="AS201" s="331"/>
      <c r="AT201" s="331"/>
      <c r="AU201" s="331"/>
      <c r="AV201" s="331"/>
      <c r="AW201" s="331"/>
      <c r="AX201" s="331"/>
      <c r="AY201" s="331"/>
      <c r="AZ201" s="331"/>
      <c r="BA201" s="331"/>
      <c r="BB201" s="204"/>
    </row>
    <row r="202" spans="1:54" ht="33.75" customHeight="1">
      <c r="A202" s="202"/>
      <c r="B202" s="1066"/>
      <c r="C202" s="984"/>
      <c r="D202" s="205" t="s">
        <v>362</v>
      </c>
      <c r="E202" s="269"/>
      <c r="F202" s="269"/>
      <c r="G202" s="277"/>
      <c r="H202" s="439"/>
      <c r="I202" s="439"/>
      <c r="J202" s="440"/>
      <c r="K202" s="439"/>
      <c r="L202" s="439"/>
      <c r="M202" s="439"/>
      <c r="N202" s="439"/>
      <c r="O202" s="439"/>
      <c r="P202" s="448"/>
      <c r="Q202" s="524"/>
      <c r="R202" s="524"/>
      <c r="S202" s="525"/>
      <c r="T202" s="524"/>
      <c r="U202" s="524"/>
      <c r="V202" s="524"/>
      <c r="W202" s="524"/>
      <c r="X202" s="524"/>
      <c r="Y202" s="524"/>
      <c r="Z202" s="674"/>
      <c r="AA202" s="679"/>
      <c r="AB202" s="680"/>
      <c r="AC202" s="674"/>
      <c r="AD202" s="681"/>
      <c r="AE202" s="674"/>
      <c r="AF202" s="679"/>
      <c r="AG202" s="680"/>
      <c r="AH202" s="665"/>
      <c r="AI202" s="681"/>
      <c r="AJ202" s="674"/>
      <c r="AK202" s="679"/>
      <c r="AL202" s="680"/>
      <c r="AM202" s="665"/>
      <c r="AN202" s="681"/>
      <c r="AO202" s="331"/>
      <c r="AP202" s="331"/>
      <c r="AQ202" s="331"/>
      <c r="AR202" s="331"/>
      <c r="AS202" s="331"/>
      <c r="AT202" s="331"/>
      <c r="AU202" s="331"/>
      <c r="AV202" s="331"/>
      <c r="AW202" s="331"/>
      <c r="AX202" s="331"/>
      <c r="AY202" s="331"/>
      <c r="AZ202" s="331"/>
      <c r="BA202" s="331"/>
      <c r="BB202" s="204"/>
    </row>
    <row r="203" spans="1:54" ht="15.6">
      <c r="A203" s="202"/>
      <c r="B203" s="1066"/>
      <c r="C203" s="984"/>
      <c r="D203" s="206" t="s">
        <v>253</v>
      </c>
      <c r="E203" s="269">
        <f>SUM(H203,K203,N203,Q203,T203,W203,Z203,AE203,AJ203,AO203,AT203,AY203)</f>
        <v>1.2</v>
      </c>
      <c r="F203" s="269">
        <f>SUM(I203,L203,O203,R203,U203,X203,AA203,AF203,AK203,AP203,AU203,AZ203)</f>
        <v>1.2</v>
      </c>
      <c r="G203" s="277">
        <f>SUM(F203/E203*100)</f>
        <v>100</v>
      </c>
      <c r="H203" s="439"/>
      <c r="I203" s="439"/>
      <c r="J203" s="440"/>
      <c r="K203" s="439"/>
      <c r="L203" s="439"/>
      <c r="M203" s="439"/>
      <c r="N203" s="439"/>
      <c r="O203" s="439"/>
      <c r="P203" s="448"/>
      <c r="Q203" s="524">
        <v>1.2</v>
      </c>
      <c r="R203" s="524">
        <v>1.2</v>
      </c>
      <c r="S203" s="530">
        <f>SUM(R203/Q203*100)</f>
        <v>100</v>
      </c>
      <c r="T203" s="524"/>
      <c r="U203" s="524"/>
      <c r="V203" s="524"/>
      <c r="W203" s="524"/>
      <c r="X203" s="524"/>
      <c r="Y203" s="524"/>
      <c r="Z203" s="674"/>
      <c r="AA203" s="679"/>
      <c r="AB203" s="680"/>
      <c r="AC203" s="674"/>
      <c r="AD203" s="681"/>
      <c r="AE203" s="674"/>
      <c r="AF203" s="679"/>
      <c r="AG203" s="680"/>
      <c r="AH203" s="665"/>
      <c r="AI203" s="681"/>
      <c r="AJ203" s="674"/>
      <c r="AK203" s="679"/>
      <c r="AL203" s="680"/>
      <c r="AM203" s="665"/>
      <c r="AN203" s="681"/>
      <c r="AO203" s="331"/>
      <c r="AP203" s="331"/>
      <c r="AQ203" s="331"/>
      <c r="AR203" s="331"/>
      <c r="AS203" s="331"/>
      <c r="AT203" s="331"/>
      <c r="AU203" s="331"/>
      <c r="AV203" s="331"/>
      <c r="AW203" s="331"/>
      <c r="AX203" s="331"/>
      <c r="AY203" s="331"/>
      <c r="AZ203" s="331"/>
      <c r="BA203" s="331"/>
      <c r="BB203" s="204"/>
    </row>
    <row r="204" spans="1:54" ht="33.75" customHeight="1">
      <c r="A204" s="202"/>
      <c r="B204" s="1066"/>
      <c r="C204" s="984"/>
      <c r="D204" s="206" t="s">
        <v>261</v>
      </c>
      <c r="E204" s="269">
        <f>SUM(H204,K204,N204,Q204,T204,W204,Z204,AE204,AJ204,AO204,AT204,AY204)</f>
        <v>0</v>
      </c>
      <c r="F204" s="269">
        <f>SUM(I204,L204,O204,R204,U204,X204,AA204,AF204,AK204,AP204,AU204,AZ204)</f>
        <v>0</v>
      </c>
      <c r="G204" s="277" t="e">
        <f>SUM(F204/E204*100)</f>
        <v>#DIV/0!</v>
      </c>
      <c r="H204" s="439"/>
      <c r="I204" s="439"/>
      <c r="J204" s="440"/>
      <c r="K204" s="439"/>
      <c r="L204" s="439"/>
      <c r="M204" s="439"/>
      <c r="N204" s="439"/>
      <c r="O204" s="439"/>
      <c r="P204" s="448"/>
      <c r="Q204" s="524"/>
      <c r="R204" s="524"/>
      <c r="S204" s="530" t="e">
        <f>SUM(R204/Q204*100)</f>
        <v>#DIV/0!</v>
      </c>
      <c r="T204" s="524"/>
      <c r="U204" s="524"/>
      <c r="V204" s="524"/>
      <c r="W204" s="524"/>
      <c r="X204" s="524"/>
      <c r="Y204" s="524"/>
      <c r="Z204" s="674"/>
      <c r="AA204" s="679"/>
      <c r="AB204" s="680"/>
      <c r="AC204" s="674"/>
      <c r="AD204" s="681"/>
      <c r="AE204" s="674"/>
      <c r="AF204" s="679"/>
      <c r="AG204" s="680"/>
      <c r="AH204" s="665"/>
      <c r="AI204" s="681"/>
      <c r="AJ204" s="674"/>
      <c r="AK204" s="679"/>
      <c r="AL204" s="680"/>
      <c r="AM204" s="665"/>
      <c r="AN204" s="681"/>
      <c r="AO204" s="331"/>
      <c r="AP204" s="331"/>
      <c r="AQ204" s="331"/>
      <c r="AR204" s="331"/>
      <c r="AS204" s="331"/>
      <c r="AT204" s="331"/>
      <c r="AU204" s="331"/>
      <c r="AV204" s="331"/>
      <c r="AW204" s="331"/>
      <c r="AX204" s="331"/>
      <c r="AY204" s="331"/>
      <c r="AZ204" s="331"/>
      <c r="BA204" s="331"/>
      <c r="BB204" s="204"/>
    </row>
    <row r="205" spans="1:54" ht="15.6">
      <c r="A205" s="202"/>
      <c r="B205" s="1066"/>
      <c r="C205" s="984"/>
      <c r="D205" s="206" t="s">
        <v>254</v>
      </c>
      <c r="E205" s="232"/>
      <c r="F205" s="232"/>
      <c r="G205" s="240"/>
      <c r="H205" s="439"/>
      <c r="I205" s="439"/>
      <c r="J205" s="440"/>
      <c r="K205" s="439"/>
      <c r="L205" s="439"/>
      <c r="M205" s="439"/>
      <c r="N205" s="439"/>
      <c r="O205" s="439"/>
      <c r="P205" s="448"/>
      <c r="Q205" s="524"/>
      <c r="R205" s="524"/>
      <c r="S205" s="524"/>
      <c r="T205" s="524"/>
      <c r="U205" s="524"/>
      <c r="V205" s="524"/>
      <c r="W205" s="524"/>
      <c r="X205" s="524"/>
      <c r="Y205" s="524"/>
      <c r="Z205" s="674"/>
      <c r="AA205" s="679"/>
      <c r="AB205" s="680"/>
      <c r="AC205" s="674"/>
      <c r="AD205" s="681"/>
      <c r="AE205" s="674"/>
      <c r="AF205" s="679"/>
      <c r="AG205" s="680"/>
      <c r="AH205" s="665"/>
      <c r="AI205" s="681"/>
      <c r="AJ205" s="674"/>
      <c r="AK205" s="679"/>
      <c r="AL205" s="680"/>
      <c r="AM205" s="665"/>
      <c r="AN205" s="681"/>
      <c r="AO205" s="331"/>
      <c r="AP205" s="331"/>
      <c r="AQ205" s="331"/>
      <c r="AR205" s="331"/>
      <c r="AS205" s="331"/>
      <c r="AT205" s="331"/>
      <c r="AU205" s="331"/>
      <c r="AV205" s="331"/>
      <c r="AW205" s="331"/>
      <c r="AX205" s="331"/>
      <c r="AY205" s="331"/>
      <c r="AZ205" s="331"/>
      <c r="BA205" s="331"/>
      <c r="BB205" s="204"/>
    </row>
    <row r="206" spans="1:54" ht="33.75" customHeight="1">
      <c r="A206" s="207"/>
      <c r="B206" s="1067"/>
      <c r="C206" s="985"/>
      <c r="D206" s="208" t="s">
        <v>7</v>
      </c>
      <c r="E206" s="232"/>
      <c r="F206" s="232"/>
      <c r="G206" s="240"/>
      <c r="H206" s="439"/>
      <c r="I206" s="439"/>
      <c r="J206" s="440"/>
      <c r="K206" s="439"/>
      <c r="L206" s="439"/>
      <c r="M206" s="439"/>
      <c r="N206" s="439"/>
      <c r="O206" s="439"/>
      <c r="P206" s="448"/>
      <c r="Q206" s="524"/>
      <c r="R206" s="524"/>
      <c r="S206" s="524"/>
      <c r="T206" s="524"/>
      <c r="U206" s="524"/>
      <c r="V206" s="524"/>
      <c r="W206" s="524"/>
      <c r="X206" s="524"/>
      <c r="Y206" s="524"/>
      <c r="Z206" s="674"/>
      <c r="AA206" s="679"/>
      <c r="AB206" s="680"/>
      <c r="AC206" s="674"/>
      <c r="AD206" s="681"/>
      <c r="AE206" s="674"/>
      <c r="AF206" s="679"/>
      <c r="AG206" s="680"/>
      <c r="AH206" s="665"/>
      <c r="AI206" s="681"/>
      <c r="AJ206" s="674"/>
      <c r="AK206" s="679"/>
      <c r="AL206" s="680"/>
      <c r="AM206" s="665"/>
      <c r="AN206" s="681"/>
      <c r="AO206" s="331"/>
      <c r="AP206" s="331"/>
      <c r="AQ206" s="331"/>
      <c r="AR206" s="331"/>
      <c r="AS206" s="331"/>
      <c r="AT206" s="331"/>
      <c r="AU206" s="331"/>
      <c r="AV206" s="331"/>
      <c r="AW206" s="331"/>
      <c r="AX206" s="331"/>
      <c r="AY206" s="331"/>
      <c r="AZ206" s="331"/>
      <c r="BA206" s="331"/>
      <c r="BB206" s="204"/>
    </row>
    <row r="207" spans="1:54" ht="15.6">
      <c r="A207" s="202" t="s">
        <v>374</v>
      </c>
      <c r="B207" s="1065" t="s">
        <v>291</v>
      </c>
      <c r="C207" s="983" t="s">
        <v>284</v>
      </c>
      <c r="D207" s="201" t="s">
        <v>5</v>
      </c>
      <c r="E207" s="271">
        <f>SUM(H207,K207,N207,Q207,T207,W207,Z207,AE207,AJ207,AO207,AT207,AY207)</f>
        <v>55.245959999999997</v>
      </c>
      <c r="F207" s="271">
        <f>SUM(I207,L207,O207,R207,U207,X207,AA207,AF207,AK207,AP207,AU207,AZ207)</f>
        <v>55.245959999999997</v>
      </c>
      <c r="G207" s="277">
        <f>SUM(F207/E207*100)</f>
        <v>100</v>
      </c>
      <c r="H207" s="439"/>
      <c r="I207" s="439"/>
      <c r="J207" s="440"/>
      <c r="K207" s="439"/>
      <c r="L207" s="439"/>
      <c r="M207" s="439"/>
      <c r="N207" s="439"/>
      <c r="O207" s="439"/>
      <c r="P207" s="455" t="e">
        <f>SUM(O207/N207*100%)</f>
        <v>#DIV/0!</v>
      </c>
      <c r="Q207" s="524"/>
      <c r="R207" s="524"/>
      <c r="S207" s="530" t="e">
        <f>SUM(R207/Q207*100)</f>
        <v>#DIV/0!</v>
      </c>
      <c r="T207" s="910">
        <v>55.245959999999997</v>
      </c>
      <c r="U207" s="910">
        <v>55.245959999999997</v>
      </c>
      <c r="V207" s="530">
        <f>SUM(U207/T207*100)</f>
        <v>100</v>
      </c>
      <c r="W207" s="524"/>
      <c r="X207" s="524"/>
      <c r="Y207" s="524"/>
      <c r="Z207" s="674"/>
      <c r="AA207" s="679"/>
      <c r="AB207" s="680"/>
      <c r="AC207" s="674"/>
      <c r="AD207" s="681"/>
      <c r="AE207" s="674"/>
      <c r="AF207" s="679"/>
      <c r="AG207" s="680"/>
      <c r="AH207" s="665"/>
      <c r="AI207" s="681"/>
      <c r="AJ207" s="674"/>
      <c r="AK207" s="679"/>
      <c r="AL207" s="680"/>
      <c r="AM207" s="665"/>
      <c r="AN207" s="681"/>
      <c r="AO207" s="331"/>
      <c r="AP207" s="331"/>
      <c r="AQ207" s="331"/>
      <c r="AR207" s="331"/>
      <c r="AS207" s="331" t="e">
        <f>SUM(AR207/AO207*100)</f>
        <v>#DIV/0!</v>
      </c>
      <c r="AT207" s="331"/>
      <c r="AU207" s="331"/>
      <c r="AV207" s="331"/>
      <c r="AW207" s="331"/>
      <c r="AX207" s="331"/>
      <c r="AY207" s="331"/>
      <c r="AZ207" s="331"/>
      <c r="BA207" s="331">
        <v>0</v>
      </c>
      <c r="BB207" s="833"/>
    </row>
    <row r="208" spans="1:54" ht="33.75" customHeight="1">
      <c r="A208" s="202"/>
      <c r="B208" s="1066"/>
      <c r="C208" s="984"/>
      <c r="D208" s="203" t="s">
        <v>1</v>
      </c>
      <c r="E208" s="271"/>
      <c r="F208" s="271"/>
      <c r="G208" s="277"/>
      <c r="H208" s="439"/>
      <c r="I208" s="439"/>
      <c r="J208" s="440"/>
      <c r="K208" s="439"/>
      <c r="L208" s="439"/>
      <c r="M208" s="439"/>
      <c r="N208" s="439"/>
      <c r="O208" s="439"/>
      <c r="P208" s="455"/>
      <c r="Q208" s="524"/>
      <c r="R208" s="524"/>
      <c r="S208" s="524"/>
      <c r="T208" s="910"/>
      <c r="U208" s="910"/>
      <c r="V208" s="524"/>
      <c r="W208" s="524"/>
      <c r="X208" s="524"/>
      <c r="Y208" s="524"/>
      <c r="Z208" s="674"/>
      <c r="AA208" s="679"/>
      <c r="AB208" s="680"/>
      <c r="AC208" s="674"/>
      <c r="AD208" s="681"/>
      <c r="AE208" s="674"/>
      <c r="AF208" s="679"/>
      <c r="AG208" s="680"/>
      <c r="AH208" s="665"/>
      <c r="AI208" s="681"/>
      <c r="AJ208" s="674"/>
      <c r="AK208" s="679"/>
      <c r="AL208" s="680"/>
      <c r="AM208" s="665"/>
      <c r="AN208" s="681"/>
      <c r="AO208" s="331"/>
      <c r="AP208" s="331"/>
      <c r="AQ208" s="331"/>
      <c r="AR208" s="331"/>
      <c r="AS208" s="331"/>
      <c r="AT208" s="331"/>
      <c r="AU208" s="331"/>
      <c r="AV208" s="331"/>
      <c r="AW208" s="331"/>
      <c r="AX208" s="331"/>
      <c r="AY208" s="331"/>
      <c r="AZ208" s="331"/>
      <c r="BA208" s="331"/>
      <c r="BB208" s="838"/>
    </row>
    <row r="209" spans="1:54" ht="33.75" customHeight="1">
      <c r="A209" s="202"/>
      <c r="B209" s="1066"/>
      <c r="C209" s="984"/>
      <c r="D209" s="205" t="s">
        <v>362</v>
      </c>
      <c r="E209" s="271"/>
      <c r="F209" s="271"/>
      <c r="G209" s="277"/>
      <c r="H209" s="439"/>
      <c r="I209" s="439"/>
      <c r="J209" s="440"/>
      <c r="K209" s="439"/>
      <c r="L209" s="439"/>
      <c r="M209" s="439"/>
      <c r="N209" s="439"/>
      <c r="O209" s="439"/>
      <c r="P209" s="455"/>
      <c r="Q209" s="524"/>
      <c r="R209" s="524"/>
      <c r="S209" s="525"/>
      <c r="T209" s="910"/>
      <c r="U209" s="910"/>
      <c r="V209" s="525"/>
      <c r="W209" s="524"/>
      <c r="X209" s="524"/>
      <c r="Y209" s="524"/>
      <c r="Z209" s="674"/>
      <c r="AA209" s="679"/>
      <c r="AB209" s="680"/>
      <c r="AC209" s="674"/>
      <c r="AD209" s="681"/>
      <c r="AE209" s="674"/>
      <c r="AF209" s="679"/>
      <c r="AG209" s="680"/>
      <c r="AH209" s="665"/>
      <c r="AI209" s="681"/>
      <c r="AJ209" s="674"/>
      <c r="AK209" s="679"/>
      <c r="AL209" s="680"/>
      <c r="AM209" s="665"/>
      <c r="AN209" s="681"/>
      <c r="AO209" s="331"/>
      <c r="AP209" s="331"/>
      <c r="AQ209" s="331"/>
      <c r="AR209" s="331"/>
      <c r="AS209" s="331"/>
      <c r="AT209" s="331"/>
      <c r="AU209" s="331"/>
      <c r="AV209" s="331"/>
      <c r="AW209" s="331"/>
      <c r="AX209" s="331"/>
      <c r="AY209" s="331"/>
      <c r="AZ209" s="331"/>
      <c r="BA209" s="331"/>
      <c r="BB209" s="204"/>
    </row>
    <row r="210" spans="1:54" ht="15.6">
      <c r="A210" s="202"/>
      <c r="B210" s="1066"/>
      <c r="C210" s="984"/>
      <c r="D210" s="206" t="s">
        <v>253</v>
      </c>
      <c r="E210" s="271">
        <f>SUM(H210,K210,N210,Q210,T210,W210,Z210,AE210,AJ210,AO210,AT210,AY210)</f>
        <v>55.245959999999997</v>
      </c>
      <c r="F210" s="271">
        <f>SUM(I210,L210,O210,R210,U210,X210,AA210,AF210,AK210,AP210,AU210,AZ210)</f>
        <v>55.245959999999997</v>
      </c>
      <c r="G210" s="277">
        <f>SUM(F210/E210*100)</f>
        <v>100</v>
      </c>
      <c r="H210" s="439"/>
      <c r="I210" s="439"/>
      <c r="J210" s="440"/>
      <c r="K210" s="439"/>
      <c r="L210" s="439"/>
      <c r="M210" s="439"/>
      <c r="N210" s="439"/>
      <c r="O210" s="439"/>
      <c r="P210" s="455" t="e">
        <f>SUM(O210/N210*100%)</f>
        <v>#DIV/0!</v>
      </c>
      <c r="Q210" s="524"/>
      <c r="R210" s="524"/>
      <c r="S210" s="530" t="e">
        <f>SUM(R210/Q210*100)</f>
        <v>#DIV/0!</v>
      </c>
      <c r="T210" s="910">
        <v>55.245959999999997</v>
      </c>
      <c r="U210" s="910">
        <v>55.245959999999997</v>
      </c>
      <c r="V210" s="530">
        <f>SUM(U210/T210*100)</f>
        <v>100</v>
      </c>
      <c r="W210" s="524"/>
      <c r="X210" s="524"/>
      <c r="Y210" s="524"/>
      <c r="Z210" s="674"/>
      <c r="AA210" s="679"/>
      <c r="AB210" s="680"/>
      <c r="AC210" s="674"/>
      <c r="AD210" s="681"/>
      <c r="AE210" s="674"/>
      <c r="AF210" s="679"/>
      <c r="AG210" s="680"/>
      <c r="AH210" s="665"/>
      <c r="AI210" s="681"/>
      <c r="AJ210" s="674"/>
      <c r="AK210" s="679"/>
      <c r="AL210" s="680"/>
      <c r="AM210" s="665"/>
      <c r="AN210" s="681"/>
      <c r="AO210" s="331"/>
      <c r="AP210" s="331"/>
      <c r="AQ210" s="331"/>
      <c r="AR210" s="331"/>
      <c r="AS210" s="331" t="e">
        <f>SUM(AR210/AO210*100)</f>
        <v>#DIV/0!</v>
      </c>
      <c r="AT210" s="331"/>
      <c r="AU210" s="331"/>
      <c r="AV210" s="331"/>
      <c r="AW210" s="331"/>
      <c r="AX210" s="331"/>
      <c r="AY210" s="331"/>
      <c r="AZ210" s="331"/>
      <c r="BA210" s="331">
        <v>0</v>
      </c>
      <c r="BB210" s="204"/>
    </row>
    <row r="211" spans="1:54" ht="33.75" customHeight="1">
      <c r="A211" s="202"/>
      <c r="B211" s="1066"/>
      <c r="C211" s="984"/>
      <c r="D211" s="206" t="s">
        <v>261</v>
      </c>
      <c r="E211" s="271">
        <f>SUM(H211,K211,N211,Q211,T211,W211,Z211,AE211,AJ211,AO211,AT211,AY211)</f>
        <v>0</v>
      </c>
      <c r="F211" s="271">
        <f>SUM(I211,L211,O211,R211,U211,X211,AA211,AF211,AK211,AP211,AU211,AZ211)</f>
        <v>0</v>
      </c>
      <c r="G211" s="277" t="e">
        <f>SUM(F211/E211*100)</f>
        <v>#DIV/0!</v>
      </c>
      <c r="H211" s="439"/>
      <c r="I211" s="439"/>
      <c r="J211" s="440"/>
      <c r="K211" s="439"/>
      <c r="L211" s="439"/>
      <c r="M211" s="439"/>
      <c r="N211" s="439"/>
      <c r="O211" s="439"/>
      <c r="P211" s="455" t="e">
        <f>SUM(O211/N211*100%)</f>
        <v>#DIV/0!</v>
      </c>
      <c r="Q211" s="524"/>
      <c r="R211" s="524"/>
      <c r="S211" s="530" t="e">
        <f>SUM(R211/Q211*100)</f>
        <v>#DIV/0!</v>
      </c>
      <c r="T211" s="533"/>
      <c r="U211" s="533"/>
      <c r="V211" s="530" t="e">
        <f>SUM(U211/T211*100)</f>
        <v>#DIV/0!</v>
      </c>
      <c r="W211" s="524"/>
      <c r="X211" s="524"/>
      <c r="Y211" s="524"/>
      <c r="Z211" s="674"/>
      <c r="AA211" s="679"/>
      <c r="AB211" s="680"/>
      <c r="AC211" s="674"/>
      <c r="AD211" s="681"/>
      <c r="AE211" s="674"/>
      <c r="AF211" s="679"/>
      <c r="AG211" s="680"/>
      <c r="AH211" s="665"/>
      <c r="AI211" s="681"/>
      <c r="AJ211" s="674"/>
      <c r="AK211" s="679"/>
      <c r="AL211" s="680"/>
      <c r="AM211" s="665"/>
      <c r="AN211" s="681"/>
      <c r="AO211" s="331"/>
      <c r="AP211" s="331"/>
      <c r="AQ211" s="331"/>
      <c r="AR211" s="331"/>
      <c r="AS211" s="331"/>
      <c r="AT211" s="331"/>
      <c r="AU211" s="331"/>
      <c r="AV211" s="331"/>
      <c r="AW211" s="331"/>
      <c r="AX211" s="331"/>
      <c r="AY211" s="331"/>
      <c r="AZ211" s="331"/>
      <c r="BA211" s="331"/>
      <c r="BB211" s="204"/>
    </row>
    <row r="212" spans="1:54" ht="15.6">
      <c r="A212" s="202"/>
      <c r="B212" s="1066"/>
      <c r="C212" s="984"/>
      <c r="D212" s="206" t="s">
        <v>254</v>
      </c>
      <c r="E212" s="232"/>
      <c r="F212" s="232"/>
      <c r="G212" s="240"/>
      <c r="H212" s="439"/>
      <c r="I212" s="439"/>
      <c r="J212" s="440"/>
      <c r="K212" s="439"/>
      <c r="L212" s="439"/>
      <c r="M212" s="439"/>
      <c r="N212" s="439"/>
      <c r="O212" s="439"/>
      <c r="P212" s="448"/>
      <c r="Q212" s="524"/>
      <c r="R212" s="524"/>
      <c r="S212" s="524"/>
      <c r="T212" s="524"/>
      <c r="U212" s="524"/>
      <c r="V212" s="524"/>
      <c r="W212" s="524"/>
      <c r="X212" s="524"/>
      <c r="Y212" s="524"/>
      <c r="Z212" s="674"/>
      <c r="AA212" s="679"/>
      <c r="AB212" s="680"/>
      <c r="AC212" s="674"/>
      <c r="AD212" s="681"/>
      <c r="AE212" s="674"/>
      <c r="AF212" s="679"/>
      <c r="AG212" s="680"/>
      <c r="AH212" s="665"/>
      <c r="AI212" s="681"/>
      <c r="AJ212" s="674"/>
      <c r="AK212" s="679"/>
      <c r="AL212" s="680"/>
      <c r="AM212" s="665"/>
      <c r="AN212" s="681"/>
      <c r="AO212" s="331"/>
      <c r="AP212" s="331"/>
      <c r="AQ212" s="331"/>
      <c r="AR212" s="331"/>
      <c r="AS212" s="331"/>
      <c r="AT212" s="331"/>
      <c r="AU212" s="331"/>
      <c r="AV212" s="331"/>
      <c r="AW212" s="331"/>
      <c r="AX212" s="331"/>
      <c r="AY212" s="331"/>
      <c r="AZ212" s="331"/>
      <c r="BA212" s="331"/>
      <c r="BB212" s="204"/>
    </row>
    <row r="213" spans="1:54" ht="33.75" customHeight="1">
      <c r="A213" s="207"/>
      <c r="B213" s="1067"/>
      <c r="C213" s="985"/>
      <c r="D213" s="208" t="s">
        <v>7</v>
      </c>
      <c r="E213" s="232"/>
      <c r="F213" s="232"/>
      <c r="G213" s="240"/>
      <c r="H213" s="439"/>
      <c r="I213" s="439"/>
      <c r="J213" s="440"/>
      <c r="K213" s="439"/>
      <c r="L213" s="439"/>
      <c r="M213" s="439"/>
      <c r="N213" s="439"/>
      <c r="O213" s="439"/>
      <c r="P213" s="448"/>
      <c r="Q213" s="524"/>
      <c r="R213" s="524"/>
      <c r="S213" s="524"/>
      <c r="T213" s="524"/>
      <c r="U213" s="524"/>
      <c r="V213" s="524"/>
      <c r="W213" s="524"/>
      <c r="X213" s="524"/>
      <c r="Y213" s="524"/>
      <c r="Z213" s="674"/>
      <c r="AA213" s="679"/>
      <c r="AB213" s="680"/>
      <c r="AC213" s="674"/>
      <c r="AD213" s="681"/>
      <c r="AE213" s="674"/>
      <c r="AF213" s="679"/>
      <c r="AG213" s="680"/>
      <c r="AH213" s="665"/>
      <c r="AI213" s="681"/>
      <c r="AJ213" s="674"/>
      <c r="AK213" s="679"/>
      <c r="AL213" s="680"/>
      <c r="AM213" s="665"/>
      <c r="AN213" s="681"/>
      <c r="AO213" s="331"/>
      <c r="AP213" s="331"/>
      <c r="AQ213" s="331"/>
      <c r="AR213" s="331"/>
      <c r="AS213" s="331"/>
      <c r="AT213" s="331"/>
      <c r="AU213" s="331"/>
      <c r="AV213" s="331"/>
      <c r="AW213" s="331"/>
      <c r="AX213" s="331"/>
      <c r="AY213" s="331"/>
      <c r="AZ213" s="331"/>
      <c r="BA213" s="331"/>
      <c r="BB213" s="204"/>
    </row>
    <row r="214" spans="1:54" ht="15.75" customHeight="1">
      <c r="A214" s="202" t="s">
        <v>375</v>
      </c>
      <c r="B214" s="1065" t="s">
        <v>292</v>
      </c>
      <c r="C214" s="983" t="s">
        <v>284</v>
      </c>
      <c r="D214" s="201" t="s">
        <v>5</v>
      </c>
      <c r="E214" s="269">
        <f>SUM(H214,K214,N214,Q214,T214,W214,Z214,AE214,AJ214,AO214,AT214,AY214)</f>
        <v>0</v>
      </c>
      <c r="F214" s="269">
        <f>SUM(I214,L214,O214,R214,U214,X214,AA214,AF214,AK214,AP214,AU214,AZ214)</f>
        <v>0</v>
      </c>
      <c r="G214" s="277" t="e">
        <f>SUM(F214/E214*100)</f>
        <v>#DIV/0!</v>
      </c>
      <c r="H214" s="439"/>
      <c r="I214" s="439"/>
      <c r="J214" s="440"/>
      <c r="K214" s="439"/>
      <c r="L214" s="439"/>
      <c r="M214" s="439"/>
      <c r="N214" s="439"/>
      <c r="O214" s="439"/>
      <c r="P214" s="448"/>
      <c r="Q214" s="524"/>
      <c r="R214" s="524"/>
      <c r="S214" s="524"/>
      <c r="T214" s="524"/>
      <c r="U214" s="524"/>
      <c r="V214" s="524"/>
      <c r="W214" s="524"/>
      <c r="X214" s="524"/>
      <c r="Y214" s="524"/>
      <c r="Z214" s="674"/>
      <c r="AA214" s="679"/>
      <c r="AB214" s="680"/>
      <c r="AC214" s="674"/>
      <c r="AD214" s="681"/>
      <c r="AE214" s="674"/>
      <c r="AF214" s="679"/>
      <c r="AG214" s="680"/>
      <c r="AH214" s="665"/>
      <c r="AI214" s="681"/>
      <c r="AJ214" s="674"/>
      <c r="AK214" s="679"/>
      <c r="AL214" s="680"/>
      <c r="AM214" s="665"/>
      <c r="AN214" s="681"/>
      <c r="AO214" s="331"/>
      <c r="AP214" s="331"/>
      <c r="AQ214" s="331"/>
      <c r="AR214" s="331"/>
      <c r="AS214" s="331"/>
      <c r="AT214" s="331"/>
      <c r="AU214" s="331"/>
      <c r="AV214" s="331"/>
      <c r="AW214" s="331"/>
      <c r="AX214" s="331"/>
      <c r="AY214" s="331"/>
      <c r="AZ214" s="331"/>
      <c r="BA214" s="331"/>
      <c r="BB214" s="204"/>
    </row>
    <row r="215" spans="1:54" ht="33.75" customHeight="1">
      <c r="A215" s="202"/>
      <c r="B215" s="1066"/>
      <c r="C215" s="984"/>
      <c r="D215" s="203" t="s">
        <v>1</v>
      </c>
      <c r="E215" s="269"/>
      <c r="F215" s="269"/>
      <c r="G215" s="277"/>
      <c r="H215" s="439"/>
      <c r="I215" s="439"/>
      <c r="J215" s="440"/>
      <c r="K215" s="439"/>
      <c r="L215" s="439"/>
      <c r="M215" s="439"/>
      <c r="N215" s="439"/>
      <c r="O215" s="439"/>
      <c r="P215" s="448"/>
      <c r="Q215" s="524"/>
      <c r="R215" s="524"/>
      <c r="S215" s="524"/>
      <c r="T215" s="524"/>
      <c r="U215" s="524"/>
      <c r="V215" s="524"/>
      <c r="W215" s="524"/>
      <c r="X215" s="524"/>
      <c r="Y215" s="524"/>
      <c r="Z215" s="674"/>
      <c r="AA215" s="679"/>
      <c r="AB215" s="680"/>
      <c r="AC215" s="674"/>
      <c r="AD215" s="681"/>
      <c r="AE215" s="674"/>
      <c r="AF215" s="679"/>
      <c r="AG215" s="680"/>
      <c r="AH215" s="665"/>
      <c r="AI215" s="681"/>
      <c r="AJ215" s="674"/>
      <c r="AK215" s="679"/>
      <c r="AL215" s="680"/>
      <c r="AM215" s="665"/>
      <c r="AN215" s="681"/>
      <c r="AO215" s="331"/>
      <c r="AP215" s="331"/>
      <c r="AQ215" s="331"/>
      <c r="AR215" s="331"/>
      <c r="AS215" s="331"/>
      <c r="AT215" s="331"/>
      <c r="AU215" s="331"/>
      <c r="AV215" s="331"/>
      <c r="AW215" s="331"/>
      <c r="AX215" s="331"/>
      <c r="AY215" s="331"/>
      <c r="AZ215" s="331"/>
      <c r="BA215" s="331"/>
      <c r="BB215" s="204"/>
    </row>
    <row r="216" spans="1:54" ht="33.75" customHeight="1">
      <c r="A216" s="202"/>
      <c r="B216" s="1066"/>
      <c r="C216" s="984"/>
      <c r="D216" s="205" t="s">
        <v>362</v>
      </c>
      <c r="E216" s="269"/>
      <c r="F216" s="269"/>
      <c r="G216" s="277"/>
      <c r="H216" s="439"/>
      <c r="I216" s="439"/>
      <c r="J216" s="440"/>
      <c r="K216" s="439"/>
      <c r="L216" s="439"/>
      <c r="M216" s="439"/>
      <c r="N216" s="439"/>
      <c r="O216" s="439"/>
      <c r="P216" s="448"/>
      <c r="Q216" s="524"/>
      <c r="R216" s="524"/>
      <c r="S216" s="524"/>
      <c r="T216" s="524"/>
      <c r="U216" s="524"/>
      <c r="V216" s="524"/>
      <c r="W216" s="524"/>
      <c r="X216" s="524"/>
      <c r="Y216" s="524"/>
      <c r="Z216" s="674"/>
      <c r="AA216" s="679"/>
      <c r="AB216" s="680"/>
      <c r="AC216" s="674"/>
      <c r="AD216" s="681"/>
      <c r="AE216" s="674"/>
      <c r="AF216" s="679"/>
      <c r="AG216" s="680"/>
      <c r="AH216" s="665"/>
      <c r="AI216" s="681"/>
      <c r="AJ216" s="674"/>
      <c r="AK216" s="679"/>
      <c r="AL216" s="680"/>
      <c r="AM216" s="665"/>
      <c r="AN216" s="681"/>
      <c r="AO216" s="331"/>
      <c r="AP216" s="331"/>
      <c r="AQ216" s="331"/>
      <c r="AR216" s="331"/>
      <c r="AS216" s="331"/>
      <c r="AT216" s="331"/>
      <c r="AU216" s="331"/>
      <c r="AV216" s="331"/>
      <c r="AW216" s="331"/>
      <c r="AX216" s="331"/>
      <c r="AY216" s="331"/>
      <c r="AZ216" s="331"/>
      <c r="BA216" s="331"/>
      <c r="BB216" s="204"/>
    </row>
    <row r="217" spans="1:54" ht="15.6">
      <c r="A217" s="202"/>
      <c r="B217" s="1066"/>
      <c r="C217" s="984"/>
      <c r="D217" s="206" t="s">
        <v>253</v>
      </c>
      <c r="E217" s="269">
        <f>SUM(H217,K217,N217,Q217,T217,W217,Z217,AE217,AJ217,AO217,AT217,AY217)</f>
        <v>0</v>
      </c>
      <c r="F217" s="269">
        <f>SUM(I217,L217,O217,R217,U217,X217,AA217,AF217,AK217,AP217,AU217,AZ217)</f>
        <v>0</v>
      </c>
      <c r="G217" s="277" t="e">
        <f>SUM(F217/E217*100)</f>
        <v>#DIV/0!</v>
      </c>
      <c r="H217" s="439"/>
      <c r="I217" s="439"/>
      <c r="J217" s="440"/>
      <c r="K217" s="439"/>
      <c r="L217" s="439"/>
      <c r="M217" s="439"/>
      <c r="N217" s="439"/>
      <c r="O217" s="439"/>
      <c r="P217" s="448"/>
      <c r="Q217" s="524"/>
      <c r="R217" s="524"/>
      <c r="S217" s="524"/>
      <c r="T217" s="524"/>
      <c r="U217" s="524"/>
      <c r="V217" s="524"/>
      <c r="W217" s="524"/>
      <c r="X217" s="524"/>
      <c r="Y217" s="524"/>
      <c r="Z217" s="674"/>
      <c r="AA217" s="679"/>
      <c r="AB217" s="680"/>
      <c r="AC217" s="674"/>
      <c r="AD217" s="681"/>
      <c r="AE217" s="674"/>
      <c r="AF217" s="679"/>
      <c r="AG217" s="680"/>
      <c r="AH217" s="665"/>
      <c r="AI217" s="681"/>
      <c r="AJ217" s="674"/>
      <c r="AK217" s="679"/>
      <c r="AL217" s="680"/>
      <c r="AM217" s="665"/>
      <c r="AN217" s="681"/>
      <c r="AO217" s="331"/>
      <c r="AP217" s="331"/>
      <c r="AQ217" s="331"/>
      <c r="AR217" s="331"/>
      <c r="AS217" s="331"/>
      <c r="AT217" s="331"/>
      <c r="AU217" s="331"/>
      <c r="AV217" s="331"/>
      <c r="AW217" s="331"/>
      <c r="AX217" s="331"/>
      <c r="AY217" s="331"/>
      <c r="AZ217" s="331"/>
      <c r="BA217" s="331"/>
      <c r="BB217" s="204"/>
    </row>
    <row r="218" spans="1:54" ht="33.75" customHeight="1">
      <c r="A218" s="202"/>
      <c r="B218" s="1066"/>
      <c r="C218" s="984"/>
      <c r="D218" s="206" t="s">
        <v>261</v>
      </c>
      <c r="E218" s="269">
        <f>SUM(H218,K218,N218,Q218,T218,W218,Z218,AE218,AJ218,AO218,AT218,AY218)</f>
        <v>0</v>
      </c>
      <c r="F218" s="269">
        <f>SUM(I218,L218,O218,R218,U218,X218,AA218,AF218,AK218,AP218,AU218,AZ218)</f>
        <v>0</v>
      </c>
      <c r="G218" s="277" t="e">
        <f>SUM(F218/E218*100)</f>
        <v>#DIV/0!</v>
      </c>
      <c r="H218" s="439"/>
      <c r="I218" s="439"/>
      <c r="J218" s="440"/>
      <c r="K218" s="439"/>
      <c r="L218" s="439"/>
      <c r="M218" s="439"/>
      <c r="N218" s="439"/>
      <c r="O218" s="439"/>
      <c r="P218" s="448"/>
      <c r="Q218" s="524"/>
      <c r="R218" s="524"/>
      <c r="S218" s="524"/>
      <c r="T218" s="524"/>
      <c r="U218" s="524"/>
      <c r="V218" s="524"/>
      <c r="W218" s="524"/>
      <c r="X218" s="524"/>
      <c r="Y218" s="524"/>
      <c r="Z218" s="674"/>
      <c r="AA218" s="679"/>
      <c r="AB218" s="680"/>
      <c r="AC218" s="674"/>
      <c r="AD218" s="681"/>
      <c r="AE218" s="674"/>
      <c r="AF218" s="679"/>
      <c r="AG218" s="680"/>
      <c r="AH218" s="665"/>
      <c r="AI218" s="681"/>
      <c r="AJ218" s="674"/>
      <c r="AK218" s="679"/>
      <c r="AL218" s="680"/>
      <c r="AM218" s="665"/>
      <c r="AN218" s="681"/>
      <c r="AO218" s="331"/>
      <c r="AP218" s="331"/>
      <c r="AQ218" s="331"/>
      <c r="AR218" s="331"/>
      <c r="AS218" s="331"/>
      <c r="AT218" s="331"/>
      <c r="AU218" s="331"/>
      <c r="AV218" s="331"/>
      <c r="AW218" s="331"/>
      <c r="AX218" s="331"/>
      <c r="AY218" s="331"/>
      <c r="AZ218" s="331"/>
      <c r="BA218" s="331"/>
      <c r="BB218" s="204"/>
    </row>
    <row r="219" spans="1:54" ht="15.6">
      <c r="A219" s="202"/>
      <c r="B219" s="1066"/>
      <c r="C219" s="984"/>
      <c r="D219" s="206" t="s">
        <v>254</v>
      </c>
      <c r="E219" s="232"/>
      <c r="F219" s="232"/>
      <c r="G219" s="240"/>
      <c r="H219" s="439"/>
      <c r="I219" s="439"/>
      <c r="J219" s="440"/>
      <c r="K219" s="439"/>
      <c r="L219" s="439"/>
      <c r="M219" s="439"/>
      <c r="N219" s="439"/>
      <c r="O219" s="439"/>
      <c r="P219" s="448"/>
      <c r="Q219" s="524"/>
      <c r="R219" s="524"/>
      <c r="S219" s="524"/>
      <c r="T219" s="524"/>
      <c r="U219" s="524"/>
      <c r="V219" s="524"/>
      <c r="W219" s="524"/>
      <c r="X219" s="524"/>
      <c r="Y219" s="524"/>
      <c r="Z219" s="674"/>
      <c r="AA219" s="679"/>
      <c r="AB219" s="680"/>
      <c r="AC219" s="674"/>
      <c r="AD219" s="681"/>
      <c r="AE219" s="674"/>
      <c r="AF219" s="679"/>
      <c r="AG219" s="680"/>
      <c r="AH219" s="665"/>
      <c r="AI219" s="681"/>
      <c r="AJ219" s="674"/>
      <c r="AK219" s="679"/>
      <c r="AL219" s="680"/>
      <c r="AM219" s="665"/>
      <c r="AN219" s="681"/>
      <c r="AO219" s="331"/>
      <c r="AP219" s="331"/>
      <c r="AQ219" s="331"/>
      <c r="AR219" s="331"/>
      <c r="AS219" s="331"/>
      <c r="AT219" s="331"/>
      <c r="AU219" s="331"/>
      <c r="AV219" s="331"/>
      <c r="AW219" s="331"/>
      <c r="AX219" s="331"/>
      <c r="AY219" s="331"/>
      <c r="AZ219" s="331"/>
      <c r="BA219" s="331"/>
      <c r="BB219" s="204"/>
    </row>
    <row r="220" spans="1:54" ht="33.75" customHeight="1">
      <c r="A220" s="207"/>
      <c r="B220" s="1067"/>
      <c r="C220" s="985"/>
      <c r="D220" s="208" t="s">
        <v>7</v>
      </c>
      <c r="E220" s="232"/>
      <c r="F220" s="232"/>
      <c r="G220" s="240"/>
      <c r="H220" s="439"/>
      <c r="I220" s="439"/>
      <c r="J220" s="440"/>
      <c r="K220" s="439"/>
      <c r="L220" s="439"/>
      <c r="M220" s="439"/>
      <c r="N220" s="439"/>
      <c r="O220" s="439"/>
      <c r="P220" s="448"/>
      <c r="Q220" s="524"/>
      <c r="R220" s="524"/>
      <c r="S220" s="524"/>
      <c r="T220" s="524"/>
      <c r="U220" s="524"/>
      <c r="V220" s="524"/>
      <c r="W220" s="524"/>
      <c r="X220" s="524"/>
      <c r="Y220" s="524"/>
      <c r="Z220" s="674"/>
      <c r="AA220" s="679"/>
      <c r="AB220" s="680"/>
      <c r="AC220" s="674"/>
      <c r="AD220" s="681"/>
      <c r="AE220" s="674"/>
      <c r="AF220" s="679"/>
      <c r="AG220" s="680"/>
      <c r="AH220" s="665"/>
      <c r="AI220" s="681"/>
      <c r="AJ220" s="674"/>
      <c r="AK220" s="679"/>
      <c r="AL220" s="680"/>
      <c r="AM220" s="665"/>
      <c r="AN220" s="681"/>
      <c r="AO220" s="331"/>
      <c r="AP220" s="331"/>
      <c r="AQ220" s="331"/>
      <c r="AR220" s="331"/>
      <c r="AS220" s="331"/>
      <c r="AT220" s="331"/>
      <c r="AU220" s="331"/>
      <c r="AV220" s="331"/>
      <c r="AW220" s="331"/>
      <c r="AX220" s="331"/>
      <c r="AY220" s="331"/>
      <c r="AZ220" s="331"/>
      <c r="BA220" s="331"/>
      <c r="BB220" s="204"/>
    </row>
    <row r="221" spans="1:54" ht="2.25" customHeight="1">
      <c r="A221" s="202" t="s">
        <v>270</v>
      </c>
      <c r="B221" s="1065"/>
      <c r="C221" s="983" t="s">
        <v>284</v>
      </c>
      <c r="D221" s="201" t="s">
        <v>5</v>
      </c>
      <c r="E221" s="269">
        <f>SUM(H221,K221,N221,Q221,T221,W221,Z221,AE221,AJ221,AO221,AT221,AY221)</f>
        <v>0</v>
      </c>
      <c r="F221" s="269">
        <f>SUM(I221,L221,O221,R221,U221,X221,AA221,AF221,AK221,AP221,AU221,AZ221)</f>
        <v>0</v>
      </c>
      <c r="G221" s="277" t="e">
        <f>SUM(F221/E221*100)</f>
        <v>#DIV/0!</v>
      </c>
      <c r="H221" s="439"/>
      <c r="I221" s="439"/>
      <c r="J221" s="440"/>
      <c r="K221" s="439"/>
      <c r="L221" s="439"/>
      <c r="M221" s="439"/>
      <c r="N221" s="439"/>
      <c r="O221" s="439"/>
      <c r="P221" s="448"/>
      <c r="Q221" s="524"/>
      <c r="R221" s="524"/>
      <c r="S221" s="524"/>
      <c r="T221" s="524"/>
      <c r="U221" s="524"/>
      <c r="V221" s="524"/>
      <c r="W221" s="524"/>
      <c r="X221" s="524"/>
      <c r="Y221" s="524"/>
      <c r="Z221" s="674"/>
      <c r="AA221" s="679"/>
      <c r="AB221" s="680"/>
      <c r="AC221" s="674"/>
      <c r="AD221" s="681"/>
      <c r="AE221" s="674"/>
      <c r="AF221" s="679"/>
      <c r="AG221" s="680"/>
      <c r="AH221" s="665"/>
      <c r="AI221" s="681"/>
      <c r="AJ221" s="674"/>
      <c r="AK221" s="679"/>
      <c r="AL221" s="680"/>
      <c r="AM221" s="665"/>
      <c r="AN221" s="681"/>
      <c r="AO221" s="331"/>
      <c r="AP221" s="331"/>
      <c r="AQ221" s="331"/>
      <c r="AR221" s="331"/>
      <c r="AS221" s="331"/>
      <c r="AT221" s="331"/>
      <c r="AU221" s="331"/>
      <c r="AV221" s="331"/>
      <c r="AW221" s="331"/>
      <c r="AX221" s="331"/>
      <c r="AY221" s="331"/>
      <c r="AZ221" s="331"/>
      <c r="BA221" s="331"/>
      <c r="BB221" s="204"/>
    </row>
    <row r="222" spans="1:54" ht="33.75" hidden="1" customHeight="1">
      <c r="A222" s="202"/>
      <c r="B222" s="1066"/>
      <c r="C222" s="984"/>
      <c r="D222" s="203" t="s">
        <v>1</v>
      </c>
      <c r="E222" s="269"/>
      <c r="F222" s="269"/>
      <c r="G222" s="277"/>
      <c r="H222" s="439"/>
      <c r="I222" s="439"/>
      <c r="J222" s="440"/>
      <c r="K222" s="439"/>
      <c r="L222" s="439"/>
      <c r="M222" s="439"/>
      <c r="N222" s="439"/>
      <c r="O222" s="439"/>
      <c r="P222" s="448"/>
      <c r="Q222" s="524"/>
      <c r="R222" s="524"/>
      <c r="S222" s="524"/>
      <c r="T222" s="524"/>
      <c r="U222" s="524"/>
      <c r="V222" s="524"/>
      <c r="W222" s="524"/>
      <c r="X222" s="524"/>
      <c r="Y222" s="524"/>
      <c r="Z222" s="674"/>
      <c r="AA222" s="679"/>
      <c r="AB222" s="680"/>
      <c r="AC222" s="674"/>
      <c r="AD222" s="681"/>
      <c r="AE222" s="674"/>
      <c r="AF222" s="679"/>
      <c r="AG222" s="680"/>
      <c r="AH222" s="665"/>
      <c r="AI222" s="681"/>
      <c r="AJ222" s="674"/>
      <c r="AK222" s="679"/>
      <c r="AL222" s="680"/>
      <c r="AM222" s="665"/>
      <c r="AN222" s="681"/>
      <c r="AO222" s="331"/>
      <c r="AP222" s="331"/>
      <c r="AQ222" s="331"/>
      <c r="AR222" s="331"/>
      <c r="AS222" s="331"/>
      <c r="AT222" s="331"/>
      <c r="AU222" s="331"/>
      <c r="AV222" s="331"/>
      <c r="AW222" s="331"/>
      <c r="AX222" s="331"/>
      <c r="AY222" s="331"/>
      <c r="AZ222" s="331"/>
      <c r="BA222" s="331"/>
      <c r="BB222" s="204"/>
    </row>
    <row r="223" spans="1:54" ht="33.75" hidden="1" customHeight="1">
      <c r="A223" s="202"/>
      <c r="B223" s="1066"/>
      <c r="C223" s="984"/>
      <c r="D223" s="205" t="s">
        <v>362</v>
      </c>
      <c r="E223" s="269"/>
      <c r="F223" s="269"/>
      <c r="G223" s="277"/>
      <c r="H223" s="439"/>
      <c r="I223" s="439"/>
      <c r="J223" s="440"/>
      <c r="K223" s="439"/>
      <c r="L223" s="439"/>
      <c r="M223" s="439"/>
      <c r="N223" s="439"/>
      <c r="O223" s="439"/>
      <c r="P223" s="448"/>
      <c r="Q223" s="524"/>
      <c r="R223" s="524"/>
      <c r="S223" s="524"/>
      <c r="T223" s="524"/>
      <c r="U223" s="524"/>
      <c r="V223" s="524"/>
      <c r="W223" s="524"/>
      <c r="X223" s="524"/>
      <c r="Y223" s="524"/>
      <c r="Z223" s="674"/>
      <c r="AA223" s="679"/>
      <c r="AB223" s="680"/>
      <c r="AC223" s="674"/>
      <c r="AD223" s="681"/>
      <c r="AE223" s="674"/>
      <c r="AF223" s="679"/>
      <c r="AG223" s="680"/>
      <c r="AH223" s="665"/>
      <c r="AI223" s="681"/>
      <c r="AJ223" s="674"/>
      <c r="AK223" s="679"/>
      <c r="AL223" s="680"/>
      <c r="AM223" s="665"/>
      <c r="AN223" s="681"/>
      <c r="AO223" s="331"/>
      <c r="AP223" s="331"/>
      <c r="AQ223" s="331"/>
      <c r="AR223" s="331"/>
      <c r="AS223" s="331"/>
      <c r="AT223" s="331"/>
      <c r="AU223" s="331"/>
      <c r="AV223" s="331"/>
      <c r="AW223" s="331"/>
      <c r="AX223" s="331"/>
      <c r="AY223" s="331"/>
      <c r="AZ223" s="331"/>
      <c r="BA223" s="331"/>
      <c r="BB223" s="204"/>
    </row>
    <row r="224" spans="1:54" ht="15.6" hidden="1">
      <c r="A224" s="202"/>
      <c r="B224" s="1066"/>
      <c r="C224" s="984"/>
      <c r="D224" s="206" t="s">
        <v>253</v>
      </c>
      <c r="E224" s="269">
        <f>SUM(H224,K224,N224,Q224,T224,W224,Z224,AE224,AJ224,AO224,AT224,AY224)</f>
        <v>0</v>
      </c>
      <c r="F224" s="269">
        <f>SUM(I224,L224,O224,R224,U224,X224,AA224,AF224,AK224,AP224,AU224,AZ224)</f>
        <v>0</v>
      </c>
      <c r="G224" s="277" t="e">
        <f>SUM(F224/E224*100)</f>
        <v>#DIV/0!</v>
      </c>
      <c r="H224" s="439"/>
      <c r="I224" s="439"/>
      <c r="J224" s="440"/>
      <c r="K224" s="439"/>
      <c r="L224" s="439"/>
      <c r="M224" s="439"/>
      <c r="N224" s="439"/>
      <c r="O224" s="439"/>
      <c r="P224" s="448"/>
      <c r="Q224" s="524"/>
      <c r="R224" s="524"/>
      <c r="S224" s="524"/>
      <c r="T224" s="524"/>
      <c r="U224" s="524"/>
      <c r="V224" s="524"/>
      <c r="W224" s="524"/>
      <c r="X224" s="524"/>
      <c r="Y224" s="524"/>
      <c r="Z224" s="674"/>
      <c r="AA224" s="679"/>
      <c r="AB224" s="680"/>
      <c r="AC224" s="674"/>
      <c r="AD224" s="681"/>
      <c r="AE224" s="674"/>
      <c r="AF224" s="679"/>
      <c r="AG224" s="680"/>
      <c r="AH224" s="665"/>
      <c r="AI224" s="681"/>
      <c r="AJ224" s="674"/>
      <c r="AK224" s="679"/>
      <c r="AL224" s="680"/>
      <c r="AM224" s="665"/>
      <c r="AN224" s="681"/>
      <c r="AO224" s="331"/>
      <c r="AP224" s="331"/>
      <c r="AQ224" s="331"/>
      <c r="AR224" s="331"/>
      <c r="AS224" s="331"/>
      <c r="AT224" s="331"/>
      <c r="AU224" s="331"/>
      <c r="AV224" s="331"/>
      <c r="AW224" s="331"/>
      <c r="AX224" s="331"/>
      <c r="AY224" s="331"/>
      <c r="AZ224" s="331"/>
      <c r="BA224" s="331"/>
      <c r="BB224" s="204"/>
    </row>
    <row r="225" spans="1:54" ht="33.75" hidden="1" customHeight="1">
      <c r="A225" s="202"/>
      <c r="B225" s="1066"/>
      <c r="C225" s="984"/>
      <c r="D225" s="206" t="s">
        <v>261</v>
      </c>
      <c r="E225" s="269">
        <f>SUM(H225,K225,N225,Q225,T225,W225,Z225,AE225,AJ225,AO225,AT225,AY225)</f>
        <v>0</v>
      </c>
      <c r="F225" s="269">
        <f>SUM(I225,L225,O225,R225,U225,X225,AA225,AF225,AK225,AP225,AU225,AZ225)</f>
        <v>0</v>
      </c>
      <c r="G225" s="277" t="e">
        <f>SUM(F225/E225*100)</f>
        <v>#DIV/0!</v>
      </c>
      <c r="H225" s="439"/>
      <c r="I225" s="439"/>
      <c r="J225" s="440"/>
      <c r="K225" s="439"/>
      <c r="L225" s="439"/>
      <c r="M225" s="439"/>
      <c r="N225" s="439"/>
      <c r="O225" s="439"/>
      <c r="P225" s="448"/>
      <c r="Q225" s="524"/>
      <c r="R225" s="524"/>
      <c r="S225" s="524"/>
      <c r="T225" s="524"/>
      <c r="U225" s="524"/>
      <c r="V225" s="524"/>
      <c r="W225" s="524"/>
      <c r="X225" s="524"/>
      <c r="Y225" s="524"/>
      <c r="Z225" s="674"/>
      <c r="AA225" s="679"/>
      <c r="AB225" s="680"/>
      <c r="AC225" s="674"/>
      <c r="AD225" s="681"/>
      <c r="AE225" s="674"/>
      <c r="AF225" s="679"/>
      <c r="AG225" s="680"/>
      <c r="AH225" s="665"/>
      <c r="AI225" s="681"/>
      <c r="AJ225" s="674"/>
      <c r="AK225" s="679"/>
      <c r="AL225" s="680"/>
      <c r="AM225" s="665"/>
      <c r="AN225" s="681"/>
      <c r="AO225" s="331"/>
      <c r="AP225" s="331"/>
      <c r="AQ225" s="331"/>
      <c r="AR225" s="331"/>
      <c r="AS225" s="331"/>
      <c r="AT225" s="331"/>
      <c r="AU225" s="331"/>
      <c r="AV225" s="331"/>
      <c r="AW225" s="331"/>
      <c r="AX225" s="331"/>
      <c r="AY225" s="331"/>
      <c r="AZ225" s="331"/>
      <c r="BA225" s="331"/>
      <c r="BB225" s="204"/>
    </row>
    <row r="226" spans="1:54" ht="15.6" hidden="1">
      <c r="A226" s="202"/>
      <c r="B226" s="1066"/>
      <c r="C226" s="984"/>
      <c r="D226" s="206" t="s">
        <v>254</v>
      </c>
      <c r="E226" s="232"/>
      <c r="F226" s="232"/>
      <c r="G226" s="240"/>
      <c r="H226" s="439"/>
      <c r="I226" s="439"/>
      <c r="J226" s="440"/>
      <c r="K226" s="439"/>
      <c r="L226" s="439"/>
      <c r="M226" s="439"/>
      <c r="N226" s="439"/>
      <c r="O226" s="439"/>
      <c r="P226" s="448"/>
      <c r="Q226" s="524"/>
      <c r="R226" s="524"/>
      <c r="S226" s="524"/>
      <c r="T226" s="524"/>
      <c r="U226" s="524"/>
      <c r="V226" s="524"/>
      <c r="W226" s="524"/>
      <c r="X226" s="524"/>
      <c r="Y226" s="524"/>
      <c r="Z226" s="674"/>
      <c r="AA226" s="679"/>
      <c r="AB226" s="680"/>
      <c r="AC226" s="674"/>
      <c r="AD226" s="681"/>
      <c r="AE226" s="674"/>
      <c r="AF226" s="679"/>
      <c r="AG226" s="680"/>
      <c r="AH226" s="665"/>
      <c r="AI226" s="681"/>
      <c r="AJ226" s="674"/>
      <c r="AK226" s="679"/>
      <c r="AL226" s="680"/>
      <c r="AM226" s="665"/>
      <c r="AN226" s="681"/>
      <c r="AO226" s="331"/>
      <c r="AP226" s="331"/>
      <c r="AQ226" s="331"/>
      <c r="AR226" s="331"/>
      <c r="AS226" s="331"/>
      <c r="AT226" s="331"/>
      <c r="AU226" s="331"/>
      <c r="AV226" s="331"/>
      <c r="AW226" s="331"/>
      <c r="AX226" s="331"/>
      <c r="AY226" s="331"/>
      <c r="AZ226" s="331"/>
      <c r="BA226" s="331"/>
      <c r="BB226" s="204"/>
    </row>
    <row r="227" spans="1:54" ht="33.75" hidden="1" customHeight="1">
      <c r="A227" s="207"/>
      <c r="B227" s="1067"/>
      <c r="C227" s="985"/>
      <c r="D227" s="208" t="s">
        <v>7</v>
      </c>
      <c r="E227" s="232"/>
      <c r="F227" s="232"/>
      <c r="G227" s="240"/>
      <c r="H227" s="439"/>
      <c r="I227" s="439"/>
      <c r="J227" s="440"/>
      <c r="K227" s="439"/>
      <c r="L227" s="439"/>
      <c r="M227" s="439"/>
      <c r="N227" s="439"/>
      <c r="O227" s="439"/>
      <c r="P227" s="448"/>
      <c r="Q227" s="524"/>
      <c r="R227" s="524"/>
      <c r="S227" s="524"/>
      <c r="T227" s="524"/>
      <c r="U227" s="524"/>
      <c r="V227" s="524"/>
      <c r="W227" s="524"/>
      <c r="X227" s="524"/>
      <c r="Y227" s="524"/>
      <c r="Z227" s="674"/>
      <c r="AA227" s="679"/>
      <c r="AB227" s="680"/>
      <c r="AC227" s="674"/>
      <c r="AD227" s="681"/>
      <c r="AE227" s="674"/>
      <c r="AF227" s="679"/>
      <c r="AG227" s="680"/>
      <c r="AH227" s="665"/>
      <c r="AI227" s="681"/>
      <c r="AJ227" s="674"/>
      <c r="AK227" s="679"/>
      <c r="AL227" s="680"/>
      <c r="AM227" s="665"/>
      <c r="AN227" s="681"/>
      <c r="AO227" s="331"/>
      <c r="AP227" s="331"/>
      <c r="AQ227" s="331"/>
      <c r="AR227" s="331"/>
      <c r="AS227" s="331"/>
      <c r="AT227" s="331"/>
      <c r="AU227" s="331"/>
      <c r="AV227" s="331"/>
      <c r="AW227" s="331"/>
      <c r="AX227" s="331"/>
      <c r="AY227" s="331"/>
      <c r="AZ227" s="331"/>
      <c r="BA227" s="331"/>
      <c r="BB227" s="204"/>
    </row>
    <row r="228" spans="1:54" ht="15.6">
      <c r="A228" s="202" t="s">
        <v>270</v>
      </c>
      <c r="B228" s="1065" t="s">
        <v>293</v>
      </c>
      <c r="C228" s="983" t="s">
        <v>284</v>
      </c>
      <c r="D228" s="201" t="s">
        <v>5</v>
      </c>
      <c r="E228" s="269">
        <f>SUM(H228,K228,N228,Q228,T228,W228,Z228,AE228,AJ228,AO228,AT228,AY228)</f>
        <v>0</v>
      </c>
      <c r="F228" s="269">
        <f>SUM(I228,L228,O228,R228,U228,X228,AA228,AF228,AK228,AP228,AU228,AZ228)</f>
        <v>0</v>
      </c>
      <c r="G228" s="277" t="e">
        <f>SUM(F228/E228*100)</f>
        <v>#DIV/0!</v>
      </c>
      <c r="H228" s="439"/>
      <c r="I228" s="439"/>
      <c r="J228" s="440"/>
      <c r="K228" s="439"/>
      <c r="L228" s="439"/>
      <c r="M228" s="439"/>
      <c r="N228" s="439"/>
      <c r="O228" s="439"/>
      <c r="P228" s="448"/>
      <c r="Q228" s="524"/>
      <c r="R228" s="524"/>
      <c r="S228" s="524"/>
      <c r="T228" s="524"/>
      <c r="U228" s="524"/>
      <c r="V228" s="524"/>
      <c r="W228" s="524">
        <v>0</v>
      </c>
      <c r="X228" s="524"/>
      <c r="Y228" s="520" t="e">
        <f>SUM(X228/W228*100%)</f>
        <v>#DIV/0!</v>
      </c>
      <c r="Z228" s="674"/>
      <c r="AA228" s="679"/>
      <c r="AB228" s="680"/>
      <c r="AC228" s="674"/>
      <c r="AD228" s="681"/>
      <c r="AE228" s="674"/>
      <c r="AF228" s="679"/>
      <c r="AG228" s="680"/>
      <c r="AH228" s="665"/>
      <c r="AI228" s="681"/>
      <c r="AJ228" s="674"/>
      <c r="AK228" s="679"/>
      <c r="AL228" s="680"/>
      <c r="AM228" s="665"/>
      <c r="AN228" s="681"/>
      <c r="AO228" s="331"/>
      <c r="AP228" s="331"/>
      <c r="AQ228" s="331"/>
      <c r="AR228" s="331"/>
      <c r="AS228" s="331"/>
      <c r="AT228" s="331"/>
      <c r="AU228" s="331"/>
      <c r="AV228" s="331"/>
      <c r="AW228" s="331"/>
      <c r="AX228" s="331"/>
      <c r="AY228" s="331"/>
      <c r="AZ228" s="331"/>
      <c r="BA228" s="331"/>
      <c r="BB228" s="204"/>
    </row>
    <row r="229" spans="1:54" ht="33.75" customHeight="1">
      <c r="A229" s="202"/>
      <c r="B229" s="1066"/>
      <c r="C229" s="984"/>
      <c r="D229" s="203" t="s">
        <v>1</v>
      </c>
      <c r="E229" s="269"/>
      <c r="F229" s="594"/>
      <c r="G229" s="277"/>
      <c r="H229" s="439"/>
      <c r="I229" s="439"/>
      <c r="J229" s="440"/>
      <c r="K229" s="439"/>
      <c r="L229" s="439"/>
      <c r="M229" s="439"/>
      <c r="N229" s="439"/>
      <c r="O229" s="439"/>
      <c r="P229" s="448"/>
      <c r="Q229" s="524"/>
      <c r="R229" s="524"/>
      <c r="S229" s="524"/>
      <c r="T229" s="524"/>
      <c r="U229" s="524"/>
      <c r="V229" s="524"/>
      <c r="W229" s="524"/>
      <c r="X229" s="524"/>
      <c r="Y229" s="520"/>
      <c r="Z229" s="674"/>
      <c r="AA229" s="679"/>
      <c r="AB229" s="680"/>
      <c r="AC229" s="674"/>
      <c r="AD229" s="681"/>
      <c r="AE229" s="674"/>
      <c r="AF229" s="679"/>
      <c r="AG229" s="680"/>
      <c r="AH229" s="665"/>
      <c r="AI229" s="681"/>
      <c r="AJ229" s="674"/>
      <c r="AK229" s="679"/>
      <c r="AL229" s="680"/>
      <c r="AM229" s="665"/>
      <c r="AN229" s="681"/>
      <c r="AO229" s="331"/>
      <c r="AP229" s="331"/>
      <c r="AQ229" s="331"/>
      <c r="AR229" s="331"/>
      <c r="AS229" s="331"/>
      <c r="AT229" s="331"/>
      <c r="AU229" s="331"/>
      <c r="AV229" s="331"/>
      <c r="AW229" s="331"/>
      <c r="AX229" s="331"/>
      <c r="AY229" s="331"/>
      <c r="AZ229" s="331"/>
      <c r="BA229" s="331"/>
      <c r="BB229" s="204"/>
    </row>
    <row r="230" spans="1:54" ht="33.75" customHeight="1">
      <c r="A230" s="202"/>
      <c r="B230" s="1066"/>
      <c r="C230" s="984"/>
      <c r="D230" s="205" t="s">
        <v>362</v>
      </c>
      <c r="E230" s="269"/>
      <c r="F230" s="594"/>
      <c r="G230" s="277"/>
      <c r="H230" s="439"/>
      <c r="I230" s="439"/>
      <c r="J230" s="440"/>
      <c r="K230" s="439"/>
      <c r="L230" s="439"/>
      <c r="M230" s="439"/>
      <c r="N230" s="439"/>
      <c r="O230" s="439"/>
      <c r="P230" s="448"/>
      <c r="Q230" s="524"/>
      <c r="R230" s="524"/>
      <c r="S230" s="524"/>
      <c r="T230" s="524"/>
      <c r="U230" s="524"/>
      <c r="V230" s="524"/>
      <c r="W230" s="524"/>
      <c r="X230" s="524"/>
      <c r="Y230" s="520"/>
      <c r="Z230" s="674"/>
      <c r="AA230" s="679"/>
      <c r="AB230" s="680"/>
      <c r="AC230" s="674"/>
      <c r="AD230" s="681"/>
      <c r="AE230" s="674"/>
      <c r="AF230" s="679"/>
      <c r="AG230" s="680"/>
      <c r="AH230" s="665"/>
      <c r="AI230" s="681"/>
      <c r="AJ230" s="674"/>
      <c r="AK230" s="679"/>
      <c r="AL230" s="680"/>
      <c r="AM230" s="665"/>
      <c r="AN230" s="681"/>
      <c r="AO230" s="331"/>
      <c r="AP230" s="331"/>
      <c r="AQ230" s="331"/>
      <c r="AR230" s="331"/>
      <c r="AS230" s="331"/>
      <c r="AT230" s="331"/>
      <c r="AU230" s="331"/>
      <c r="AV230" s="331"/>
      <c r="AW230" s="331"/>
      <c r="AX230" s="331"/>
      <c r="AY230" s="331"/>
      <c r="AZ230" s="331"/>
      <c r="BA230" s="331"/>
      <c r="BB230" s="204"/>
    </row>
    <row r="231" spans="1:54" ht="15.6">
      <c r="A231" s="202"/>
      <c r="B231" s="1066"/>
      <c r="C231" s="984"/>
      <c r="D231" s="206" t="s">
        <v>253</v>
      </c>
      <c r="E231" s="269">
        <f>SUM(H231,K231,N231,Q231,T231,W231,Z231,AE231,AJ231,AO231,AT231,AY231)</f>
        <v>0</v>
      </c>
      <c r="F231" s="269">
        <f>SUM(I231,L231,O231,R231,U231,X231,AA231,AF231,AK231,AP231,AU231,AZ231)</f>
        <v>0</v>
      </c>
      <c r="G231" s="277" t="e">
        <f>SUM(F231/E231*100)</f>
        <v>#DIV/0!</v>
      </c>
      <c r="H231" s="439"/>
      <c r="I231" s="439"/>
      <c r="J231" s="440"/>
      <c r="K231" s="439"/>
      <c r="L231" s="439"/>
      <c r="M231" s="439"/>
      <c r="N231" s="439"/>
      <c r="O231" s="439"/>
      <c r="P231" s="448"/>
      <c r="Q231" s="524"/>
      <c r="R231" s="524"/>
      <c r="S231" s="524"/>
      <c r="T231" s="524"/>
      <c r="U231" s="524"/>
      <c r="V231" s="524"/>
      <c r="W231" s="524">
        <v>0</v>
      </c>
      <c r="X231" s="524"/>
      <c r="Y231" s="520" t="e">
        <f>SUM(X231/W231*100%)</f>
        <v>#DIV/0!</v>
      </c>
      <c r="Z231" s="674"/>
      <c r="AA231" s="679"/>
      <c r="AB231" s="680"/>
      <c r="AC231" s="674"/>
      <c r="AD231" s="681"/>
      <c r="AE231" s="674"/>
      <c r="AF231" s="679"/>
      <c r="AG231" s="680"/>
      <c r="AH231" s="665"/>
      <c r="AI231" s="681"/>
      <c r="AJ231" s="674"/>
      <c r="AK231" s="679"/>
      <c r="AL231" s="680"/>
      <c r="AM231" s="665"/>
      <c r="AN231" s="681"/>
      <c r="AO231" s="331"/>
      <c r="AP231" s="331"/>
      <c r="AQ231" s="331"/>
      <c r="AR231" s="331"/>
      <c r="AS231" s="331"/>
      <c r="AT231" s="331"/>
      <c r="AU231" s="331"/>
      <c r="AV231" s="331"/>
      <c r="AW231" s="331"/>
      <c r="AX231" s="331"/>
      <c r="AY231" s="331"/>
      <c r="AZ231" s="331"/>
      <c r="BA231" s="331"/>
      <c r="BB231" s="204"/>
    </row>
    <row r="232" spans="1:54" ht="33.75" customHeight="1">
      <c r="A232" s="202"/>
      <c r="B232" s="1066"/>
      <c r="C232" s="984"/>
      <c r="D232" s="206" t="s">
        <v>261</v>
      </c>
      <c r="E232" s="269">
        <f>SUM(H232,K232,N232,Q232,T232,W232,Z232,AE232,AJ232,AO232,AT232,AY232)</f>
        <v>0</v>
      </c>
      <c r="F232" s="269">
        <f>SUM(I232,L232,O232,R232,U232,X232,AA232,AF232,AK232,AP232,AU232,AZ232)</f>
        <v>0</v>
      </c>
      <c r="G232" s="277" t="e">
        <f>SUM(F232/E232*100)</f>
        <v>#DIV/0!</v>
      </c>
      <c r="H232" s="439"/>
      <c r="I232" s="439"/>
      <c r="J232" s="440"/>
      <c r="K232" s="439"/>
      <c r="L232" s="439"/>
      <c r="M232" s="439"/>
      <c r="N232" s="439"/>
      <c r="O232" s="439"/>
      <c r="P232" s="448"/>
      <c r="Q232" s="524"/>
      <c r="R232" s="524"/>
      <c r="S232" s="524"/>
      <c r="T232" s="524"/>
      <c r="U232" s="524"/>
      <c r="V232" s="524"/>
      <c r="W232" s="524">
        <v>0</v>
      </c>
      <c r="X232" s="524">
        <v>0</v>
      </c>
      <c r="Y232" s="520" t="e">
        <f>SUM(X232/W232*100%)</f>
        <v>#DIV/0!</v>
      </c>
      <c r="Z232" s="674"/>
      <c r="AA232" s="679"/>
      <c r="AB232" s="680"/>
      <c r="AC232" s="674"/>
      <c r="AD232" s="681"/>
      <c r="AE232" s="674"/>
      <c r="AF232" s="679"/>
      <c r="AG232" s="680"/>
      <c r="AH232" s="665"/>
      <c r="AI232" s="681"/>
      <c r="AJ232" s="674"/>
      <c r="AK232" s="679"/>
      <c r="AL232" s="680"/>
      <c r="AM232" s="665"/>
      <c r="AN232" s="681"/>
      <c r="AO232" s="331"/>
      <c r="AP232" s="331"/>
      <c r="AQ232" s="331"/>
      <c r="AR232" s="331"/>
      <c r="AS232" s="331"/>
      <c r="AT232" s="331"/>
      <c r="AU232" s="331"/>
      <c r="AV232" s="331"/>
      <c r="AW232" s="331"/>
      <c r="AX232" s="331"/>
      <c r="AY232" s="331"/>
      <c r="AZ232" s="331"/>
      <c r="BA232" s="331"/>
      <c r="BB232" s="204"/>
    </row>
    <row r="233" spans="1:54" ht="15.6">
      <c r="A233" s="202"/>
      <c r="B233" s="1066"/>
      <c r="C233" s="984"/>
      <c r="D233" s="206" t="s">
        <v>254</v>
      </c>
      <c r="E233" s="232"/>
      <c r="F233" s="232"/>
      <c r="G233" s="240"/>
      <c r="H233" s="439"/>
      <c r="I233" s="439"/>
      <c r="J233" s="440"/>
      <c r="K233" s="439"/>
      <c r="L233" s="439"/>
      <c r="M233" s="439"/>
      <c r="N233" s="439"/>
      <c r="O233" s="439"/>
      <c r="P233" s="448"/>
      <c r="Q233" s="524"/>
      <c r="R233" s="524"/>
      <c r="S233" s="524"/>
      <c r="T233" s="524"/>
      <c r="U233" s="524"/>
      <c r="V233" s="524"/>
      <c r="W233" s="524"/>
      <c r="X233" s="524"/>
      <c r="Y233" s="524"/>
      <c r="Z233" s="674"/>
      <c r="AA233" s="679"/>
      <c r="AB233" s="680"/>
      <c r="AC233" s="674"/>
      <c r="AD233" s="681"/>
      <c r="AE233" s="674"/>
      <c r="AF233" s="679"/>
      <c r="AG233" s="680"/>
      <c r="AH233" s="665"/>
      <c r="AI233" s="681"/>
      <c r="AJ233" s="674"/>
      <c r="AK233" s="679"/>
      <c r="AL233" s="680"/>
      <c r="AM233" s="665"/>
      <c r="AN233" s="681"/>
      <c r="AO233" s="331"/>
      <c r="AP233" s="331"/>
      <c r="AQ233" s="331"/>
      <c r="AR233" s="331"/>
      <c r="AS233" s="331"/>
      <c r="AT233" s="331"/>
      <c r="AU233" s="331"/>
      <c r="AV233" s="331"/>
      <c r="AW233" s="331"/>
      <c r="AX233" s="331"/>
      <c r="AY233" s="331"/>
      <c r="AZ233" s="331"/>
      <c r="BA233" s="331"/>
      <c r="BB233" s="204"/>
    </row>
    <row r="234" spans="1:54" ht="33.75" customHeight="1">
      <c r="A234" s="207"/>
      <c r="B234" s="1067"/>
      <c r="C234" s="985"/>
      <c r="D234" s="208" t="s">
        <v>7</v>
      </c>
      <c r="E234" s="232"/>
      <c r="F234" s="232"/>
      <c r="G234" s="240"/>
      <c r="H234" s="439"/>
      <c r="I234" s="439"/>
      <c r="J234" s="440"/>
      <c r="K234" s="439"/>
      <c r="L234" s="439"/>
      <c r="M234" s="439"/>
      <c r="N234" s="439"/>
      <c r="O234" s="439"/>
      <c r="P234" s="448"/>
      <c r="Q234" s="524"/>
      <c r="R234" s="524"/>
      <c r="S234" s="524"/>
      <c r="T234" s="524"/>
      <c r="U234" s="524"/>
      <c r="V234" s="524"/>
      <c r="W234" s="524"/>
      <c r="X234" s="524"/>
      <c r="Y234" s="524"/>
      <c r="Z234" s="674"/>
      <c r="AA234" s="679"/>
      <c r="AB234" s="680"/>
      <c r="AC234" s="674"/>
      <c r="AD234" s="681"/>
      <c r="AE234" s="674"/>
      <c r="AF234" s="679"/>
      <c r="AG234" s="680"/>
      <c r="AH234" s="665"/>
      <c r="AI234" s="681"/>
      <c r="AJ234" s="674"/>
      <c r="AK234" s="679"/>
      <c r="AL234" s="680"/>
      <c r="AM234" s="665"/>
      <c r="AN234" s="681"/>
      <c r="AO234" s="331"/>
      <c r="AP234" s="331"/>
      <c r="AQ234" s="331"/>
      <c r="AR234" s="331"/>
      <c r="AS234" s="331"/>
      <c r="AT234" s="331"/>
      <c r="AU234" s="331"/>
      <c r="AV234" s="331"/>
      <c r="AW234" s="331"/>
      <c r="AX234" s="331"/>
      <c r="AY234" s="331"/>
      <c r="AZ234" s="331"/>
      <c r="BA234" s="331"/>
      <c r="BB234" s="204"/>
    </row>
    <row r="235" spans="1:54" ht="15.6">
      <c r="A235" s="202" t="s">
        <v>271</v>
      </c>
      <c r="B235" s="1065" t="s">
        <v>294</v>
      </c>
      <c r="C235" s="983" t="s">
        <v>284</v>
      </c>
      <c r="D235" s="201" t="s">
        <v>5</v>
      </c>
      <c r="E235" s="271">
        <f>SUM(H235,K235,N235,Q235,T235,W235,Z235,AE235,AJ235,AO235,AT235,AY235)</f>
        <v>85.433999999999997</v>
      </c>
      <c r="F235" s="271">
        <f>SUM(I235,L235,O235,R235,U235,X235,AA235,AF235,AK235,AP235,AU235,AZ235)</f>
        <v>85.433999999999997</v>
      </c>
      <c r="G235" s="277">
        <f>SUM(F235/E235*100)</f>
        <v>100</v>
      </c>
      <c r="H235" s="439"/>
      <c r="I235" s="439"/>
      <c r="J235" s="440"/>
      <c r="K235" s="439"/>
      <c r="L235" s="439"/>
      <c r="M235" s="439"/>
      <c r="N235" s="439"/>
      <c r="O235" s="439"/>
      <c r="P235" s="448"/>
      <c r="Q235" s="524"/>
      <c r="R235" s="524"/>
      <c r="S235" s="524"/>
      <c r="T235" s="524"/>
      <c r="U235" s="524"/>
      <c r="V235" s="524"/>
      <c r="W235" s="524"/>
      <c r="X235" s="524"/>
      <c r="Y235" s="520" t="e">
        <f>SUM(X235/W235*100%)</f>
        <v>#DIV/0!</v>
      </c>
      <c r="Z235" s="683">
        <v>85.433999999999997</v>
      </c>
      <c r="AA235" s="683">
        <v>85.433999999999997</v>
      </c>
      <c r="AB235" s="683">
        <v>85.433999999999997</v>
      </c>
      <c r="AC235" s="683">
        <v>85.433999999999997</v>
      </c>
      <c r="AD235" s="714">
        <f>SUM(AC235/AB235*100)</f>
        <v>100</v>
      </c>
      <c r="AE235" s="674"/>
      <c r="AF235" s="679"/>
      <c r="AG235" s="680"/>
      <c r="AH235" s="665"/>
      <c r="AI235" s="681"/>
      <c r="AJ235" s="674"/>
      <c r="AK235" s="679"/>
      <c r="AL235" s="680"/>
      <c r="AM235" s="665"/>
      <c r="AN235" s="681"/>
      <c r="AO235" s="331"/>
      <c r="AP235" s="331"/>
      <c r="AQ235" s="331"/>
      <c r="AR235" s="331"/>
      <c r="AS235" s="331" t="e">
        <f>SUM(AR235/AO235*100)</f>
        <v>#DIV/0!</v>
      </c>
      <c r="AT235" s="331"/>
      <c r="AU235" s="331"/>
      <c r="AV235" s="331"/>
      <c r="AW235" s="331"/>
      <c r="AX235" s="331"/>
      <c r="AY235" s="331"/>
      <c r="AZ235" s="331"/>
      <c r="BA235" s="331"/>
      <c r="BB235" s="204"/>
    </row>
    <row r="236" spans="1:54" ht="33.75" customHeight="1">
      <c r="A236" s="202"/>
      <c r="B236" s="1066"/>
      <c r="C236" s="984"/>
      <c r="D236" s="203" t="s">
        <v>1</v>
      </c>
      <c r="E236" s="271"/>
      <c r="F236" s="271"/>
      <c r="G236" s="277"/>
      <c r="H236" s="439"/>
      <c r="I236" s="439"/>
      <c r="J236" s="440"/>
      <c r="K236" s="439"/>
      <c r="L236" s="439"/>
      <c r="M236" s="439"/>
      <c r="N236" s="439"/>
      <c r="O236" s="439"/>
      <c r="P236" s="448"/>
      <c r="Q236" s="524"/>
      <c r="R236" s="524"/>
      <c r="S236" s="524"/>
      <c r="T236" s="524"/>
      <c r="U236" s="524"/>
      <c r="V236" s="524"/>
      <c r="W236" s="524"/>
      <c r="X236" s="524"/>
      <c r="Y236" s="520"/>
      <c r="Z236" s="683"/>
      <c r="AA236" s="679"/>
      <c r="AB236" s="680"/>
      <c r="AC236" s="674"/>
      <c r="AD236" s="714"/>
      <c r="AE236" s="674"/>
      <c r="AF236" s="679"/>
      <c r="AG236" s="680"/>
      <c r="AH236" s="665"/>
      <c r="AI236" s="681"/>
      <c r="AJ236" s="674"/>
      <c r="AK236" s="679"/>
      <c r="AL236" s="680"/>
      <c r="AM236" s="665"/>
      <c r="AN236" s="681"/>
      <c r="AO236" s="331"/>
      <c r="AP236" s="331"/>
      <c r="AQ236" s="331"/>
      <c r="AR236" s="331"/>
      <c r="AS236" s="331"/>
      <c r="AT236" s="331"/>
      <c r="AU236" s="331"/>
      <c r="AV236" s="331"/>
      <c r="AW236" s="331"/>
      <c r="AX236" s="331"/>
      <c r="AY236" s="331"/>
      <c r="AZ236" s="331"/>
      <c r="BA236" s="331"/>
      <c r="BB236" s="204"/>
    </row>
    <row r="237" spans="1:54" ht="33.75" customHeight="1">
      <c r="A237" s="202"/>
      <c r="B237" s="1066"/>
      <c r="C237" s="984"/>
      <c r="D237" s="205" t="s">
        <v>362</v>
      </c>
      <c r="E237" s="271"/>
      <c r="F237" s="271"/>
      <c r="G237" s="277"/>
      <c r="H237" s="439"/>
      <c r="I237" s="439"/>
      <c r="J237" s="440"/>
      <c r="K237" s="439"/>
      <c r="L237" s="439"/>
      <c r="M237" s="439"/>
      <c r="N237" s="439"/>
      <c r="O237" s="439"/>
      <c r="P237" s="448"/>
      <c r="Q237" s="524"/>
      <c r="R237" s="524"/>
      <c r="S237" s="524"/>
      <c r="T237" s="524"/>
      <c r="U237" s="524"/>
      <c r="V237" s="524"/>
      <c r="W237" s="524"/>
      <c r="X237" s="524"/>
      <c r="Y237" s="520"/>
      <c r="Z237" s="683"/>
      <c r="AA237" s="679"/>
      <c r="AB237" s="680"/>
      <c r="AC237" s="674"/>
      <c r="AD237" s="714"/>
      <c r="AE237" s="674"/>
      <c r="AF237" s="679"/>
      <c r="AG237" s="680"/>
      <c r="AH237" s="665"/>
      <c r="AI237" s="681"/>
      <c r="AJ237" s="674"/>
      <c r="AK237" s="679"/>
      <c r="AL237" s="680"/>
      <c r="AM237" s="665"/>
      <c r="AN237" s="681"/>
      <c r="AO237" s="331"/>
      <c r="AP237" s="331"/>
      <c r="AQ237" s="331"/>
      <c r="AR237" s="331"/>
      <c r="AS237" s="331"/>
      <c r="AT237" s="331"/>
      <c r="AU237" s="331"/>
      <c r="AV237" s="331"/>
      <c r="AW237" s="331"/>
      <c r="AX237" s="331"/>
      <c r="AY237" s="331"/>
      <c r="AZ237" s="331"/>
      <c r="BA237" s="331"/>
      <c r="BB237" s="204"/>
    </row>
    <row r="238" spans="1:54" ht="15.6">
      <c r="A238" s="202"/>
      <c r="B238" s="1066"/>
      <c r="C238" s="984"/>
      <c r="D238" s="206" t="s">
        <v>253</v>
      </c>
      <c r="E238" s="271">
        <f>SUM(H238,K238,N238,Q238,T238,W238,Z238,AE238,AJ238,AO238,AT238,AY238)</f>
        <v>85.433999999999997</v>
      </c>
      <c r="F238" s="271">
        <f>SUM(I238,L238,O238,R238,U238,X238,AA238,AF238,AK238,AP238,AU238,AZ238)</f>
        <v>85.433999999999997</v>
      </c>
      <c r="G238" s="277">
        <f>SUM(F238/E238*100)</f>
        <v>100</v>
      </c>
      <c r="H238" s="439"/>
      <c r="I238" s="439"/>
      <c r="J238" s="440"/>
      <c r="K238" s="439"/>
      <c r="L238" s="439"/>
      <c r="M238" s="439"/>
      <c r="N238" s="439"/>
      <c r="O238" s="439"/>
      <c r="P238" s="448"/>
      <c r="Q238" s="524"/>
      <c r="R238" s="524"/>
      <c r="S238" s="524"/>
      <c r="T238" s="524"/>
      <c r="U238" s="524"/>
      <c r="V238" s="524"/>
      <c r="W238" s="524"/>
      <c r="X238" s="524"/>
      <c r="Y238" s="520" t="e">
        <f>SUM(X238/W238*100%)</f>
        <v>#DIV/0!</v>
      </c>
      <c r="Z238" s="683">
        <v>85.433999999999997</v>
      </c>
      <c r="AA238" s="683">
        <v>85.433999999999997</v>
      </c>
      <c r="AB238" s="683">
        <v>85.433999999999997</v>
      </c>
      <c r="AC238" s="683">
        <v>85.433999999999997</v>
      </c>
      <c r="AD238" s="714">
        <f>SUM(AC238/AB238*100)</f>
        <v>100</v>
      </c>
      <c r="AE238" s="674"/>
      <c r="AF238" s="679"/>
      <c r="AG238" s="680"/>
      <c r="AH238" s="665"/>
      <c r="AI238" s="681"/>
      <c r="AJ238" s="674"/>
      <c r="AK238" s="679"/>
      <c r="AL238" s="680"/>
      <c r="AM238" s="665"/>
      <c r="AN238" s="681"/>
      <c r="AO238" s="331"/>
      <c r="AP238" s="331"/>
      <c r="AQ238" s="331"/>
      <c r="AR238" s="331"/>
      <c r="AS238" s="331" t="e">
        <f>SUM(AR238/AO238*100)</f>
        <v>#DIV/0!</v>
      </c>
      <c r="AT238" s="331"/>
      <c r="AU238" s="331"/>
      <c r="AV238" s="331"/>
      <c r="AW238" s="331"/>
      <c r="AX238" s="331"/>
      <c r="AY238" s="331"/>
      <c r="AZ238" s="331"/>
      <c r="BA238" s="331"/>
      <c r="BB238" s="204"/>
    </row>
    <row r="239" spans="1:54" ht="33.75" customHeight="1">
      <c r="A239" s="202"/>
      <c r="B239" s="1066"/>
      <c r="C239" s="984"/>
      <c r="D239" s="206" t="s">
        <v>261</v>
      </c>
      <c r="E239" s="269">
        <f>SUM(H239,K239,N239,Q239,T239,W239,Z239,AE239,AJ239,AO239,AT239,AY239)</f>
        <v>0</v>
      </c>
      <c r="F239" s="269">
        <f>SUM(I239,L239,O239,R239,U239,X239,AA239,AF239,AK239,AP239,AU239,AZ239)</f>
        <v>0</v>
      </c>
      <c r="G239" s="277" t="e">
        <f>SUM(F239/E239*100)</f>
        <v>#DIV/0!</v>
      </c>
      <c r="H239" s="439"/>
      <c r="I239" s="439"/>
      <c r="J239" s="440"/>
      <c r="K239" s="439"/>
      <c r="L239" s="439"/>
      <c r="M239" s="439"/>
      <c r="N239" s="439"/>
      <c r="O239" s="439"/>
      <c r="P239" s="448"/>
      <c r="Q239" s="524"/>
      <c r="R239" s="524"/>
      <c r="S239" s="524"/>
      <c r="T239" s="524"/>
      <c r="U239" s="524"/>
      <c r="V239" s="524"/>
      <c r="W239" s="524"/>
      <c r="X239" s="524">
        <v>0</v>
      </c>
      <c r="Y239" s="520" t="e">
        <f>SUM(X239/W239*100%)</f>
        <v>#DIV/0!</v>
      </c>
      <c r="Z239" s="674">
        <v>0</v>
      </c>
      <c r="AA239" s="679"/>
      <c r="AB239" s="680"/>
      <c r="AC239" s="674">
        <v>0</v>
      </c>
      <c r="AD239" s="714" t="e">
        <f>SUM(AC239/AB239*100%)</f>
        <v>#DIV/0!</v>
      </c>
      <c r="AE239" s="674"/>
      <c r="AF239" s="679"/>
      <c r="AG239" s="680"/>
      <c r="AH239" s="665"/>
      <c r="AI239" s="681"/>
      <c r="AJ239" s="674"/>
      <c r="AK239" s="679"/>
      <c r="AL239" s="680"/>
      <c r="AM239" s="665"/>
      <c r="AN239" s="681"/>
      <c r="AO239" s="331"/>
      <c r="AP239" s="331"/>
      <c r="AQ239" s="331"/>
      <c r="AR239" s="331"/>
      <c r="AS239" s="331" t="e">
        <f>SUM(AR239/AO239*100)</f>
        <v>#DIV/0!</v>
      </c>
      <c r="AT239" s="331"/>
      <c r="AU239" s="331"/>
      <c r="AV239" s="331"/>
      <c r="AW239" s="331"/>
      <c r="AX239" s="331"/>
      <c r="AY239" s="331"/>
      <c r="AZ239" s="331"/>
      <c r="BA239" s="331"/>
      <c r="BB239" s="204"/>
    </row>
    <row r="240" spans="1:54" ht="15.6">
      <c r="A240" s="202"/>
      <c r="B240" s="1066"/>
      <c r="C240" s="984"/>
      <c r="D240" s="206" t="s">
        <v>254</v>
      </c>
      <c r="E240" s="232"/>
      <c r="F240" s="232"/>
      <c r="G240" s="240"/>
      <c r="H240" s="439"/>
      <c r="I240" s="439"/>
      <c r="J240" s="440"/>
      <c r="K240" s="439"/>
      <c r="L240" s="439"/>
      <c r="M240" s="439"/>
      <c r="N240" s="439"/>
      <c r="O240" s="439"/>
      <c r="P240" s="448"/>
      <c r="Q240" s="524"/>
      <c r="R240" s="524"/>
      <c r="S240" s="524"/>
      <c r="T240" s="524"/>
      <c r="U240" s="524"/>
      <c r="V240" s="524"/>
      <c r="W240" s="524"/>
      <c r="X240" s="524"/>
      <c r="Y240" s="524"/>
      <c r="Z240" s="674"/>
      <c r="AA240" s="679"/>
      <c r="AB240" s="680"/>
      <c r="AC240" s="674"/>
      <c r="AD240" s="681"/>
      <c r="AE240" s="674"/>
      <c r="AF240" s="679"/>
      <c r="AG240" s="680"/>
      <c r="AH240" s="665"/>
      <c r="AI240" s="681"/>
      <c r="AJ240" s="674"/>
      <c r="AK240" s="679"/>
      <c r="AL240" s="680"/>
      <c r="AM240" s="665"/>
      <c r="AN240" s="681"/>
      <c r="AO240" s="331"/>
      <c r="AP240" s="331"/>
      <c r="AQ240" s="331"/>
      <c r="AR240" s="331"/>
      <c r="AS240" s="331"/>
      <c r="AT240" s="331"/>
      <c r="AU240" s="331"/>
      <c r="AV240" s="331"/>
      <c r="AW240" s="331"/>
      <c r="AX240" s="331"/>
      <c r="AY240" s="331"/>
      <c r="AZ240" s="331"/>
      <c r="BA240" s="331"/>
      <c r="BB240" s="204"/>
    </row>
    <row r="241" spans="1:54" ht="33.75" customHeight="1">
      <c r="A241" s="207"/>
      <c r="B241" s="1067"/>
      <c r="C241" s="985"/>
      <c r="D241" s="208" t="s">
        <v>7</v>
      </c>
      <c r="E241" s="232"/>
      <c r="F241" s="232"/>
      <c r="G241" s="240"/>
      <c r="H241" s="439"/>
      <c r="I241" s="439"/>
      <c r="J241" s="440"/>
      <c r="K241" s="439"/>
      <c r="L241" s="439"/>
      <c r="M241" s="439"/>
      <c r="N241" s="439"/>
      <c r="O241" s="439"/>
      <c r="P241" s="448"/>
      <c r="Q241" s="524"/>
      <c r="R241" s="524"/>
      <c r="S241" s="524"/>
      <c r="T241" s="524"/>
      <c r="U241" s="524"/>
      <c r="V241" s="524"/>
      <c r="W241" s="524"/>
      <c r="X241" s="524"/>
      <c r="Y241" s="524"/>
      <c r="Z241" s="674"/>
      <c r="AA241" s="679"/>
      <c r="AB241" s="680"/>
      <c r="AC241" s="674"/>
      <c r="AD241" s="681"/>
      <c r="AE241" s="674"/>
      <c r="AF241" s="679"/>
      <c r="AG241" s="680"/>
      <c r="AH241" s="665"/>
      <c r="AI241" s="681"/>
      <c r="AJ241" s="674"/>
      <c r="AK241" s="679"/>
      <c r="AL241" s="680"/>
      <c r="AM241" s="665"/>
      <c r="AN241" s="681"/>
      <c r="AO241" s="331"/>
      <c r="AP241" s="331"/>
      <c r="AQ241" s="331"/>
      <c r="AR241" s="331"/>
      <c r="AS241" s="331"/>
      <c r="AT241" s="331"/>
      <c r="AU241" s="331"/>
      <c r="AV241" s="331"/>
      <c r="AW241" s="331"/>
      <c r="AX241" s="331"/>
      <c r="AY241" s="331"/>
      <c r="AZ241" s="331"/>
      <c r="BA241" s="331"/>
      <c r="BB241" s="204"/>
    </row>
    <row r="242" spans="1:54" ht="15.6">
      <c r="A242" s="202" t="s">
        <v>272</v>
      </c>
      <c r="B242" s="1065" t="s">
        <v>295</v>
      </c>
      <c r="C242" s="983" t="s">
        <v>284</v>
      </c>
      <c r="D242" s="201" t="s">
        <v>5</v>
      </c>
      <c r="E242" s="269">
        <f>SUM(H242,K242,N242,Q242,T242,W242,Z242,AE242,AJ242,AO242,AT242,AY242)</f>
        <v>0</v>
      </c>
      <c r="F242" s="269">
        <f>SUM(I242,L242,O242,R242,U242,X242,AA242,AF242,AK242,AP242,AU242,AZ242)</f>
        <v>0</v>
      </c>
      <c r="G242" s="277" t="e">
        <f>SUM(F242/E242*100)</f>
        <v>#DIV/0!</v>
      </c>
      <c r="H242" s="439"/>
      <c r="I242" s="439"/>
      <c r="J242" s="440"/>
      <c r="K242" s="439"/>
      <c r="L242" s="439"/>
      <c r="M242" s="439"/>
      <c r="N242" s="439"/>
      <c r="O242" s="439"/>
      <c r="P242" s="448"/>
      <c r="Q242" s="524"/>
      <c r="R242" s="524"/>
      <c r="S242" s="524"/>
      <c r="T242" s="524"/>
      <c r="U242" s="524"/>
      <c r="V242" s="524"/>
      <c r="W242" s="524"/>
      <c r="X242" s="524"/>
      <c r="Y242" s="524"/>
      <c r="Z242" s="674"/>
      <c r="AA242" s="679"/>
      <c r="AB242" s="680"/>
      <c r="AC242" s="674"/>
      <c r="AD242" s="681"/>
      <c r="AE242" s="674"/>
      <c r="AF242" s="679"/>
      <c r="AG242" s="680"/>
      <c r="AH242" s="665"/>
      <c r="AI242" s="681"/>
      <c r="AJ242" s="674"/>
      <c r="AK242" s="679"/>
      <c r="AL242" s="680"/>
      <c r="AM242" s="665"/>
      <c r="AN242" s="681"/>
      <c r="AO242" s="331"/>
      <c r="AP242" s="331"/>
      <c r="AQ242" s="331"/>
      <c r="AR242" s="331"/>
      <c r="AS242" s="331"/>
      <c r="AT242" s="331"/>
      <c r="AU242" s="331"/>
      <c r="AV242" s="331"/>
      <c r="AW242" s="331"/>
      <c r="AX242" s="331"/>
      <c r="AY242" s="331"/>
      <c r="AZ242" s="331"/>
      <c r="BA242" s="331"/>
      <c r="BB242" s="204"/>
    </row>
    <row r="243" spans="1:54" ht="33.75" customHeight="1">
      <c r="A243" s="202"/>
      <c r="B243" s="1066"/>
      <c r="C243" s="984"/>
      <c r="D243" s="203" t="s">
        <v>1</v>
      </c>
      <c r="E243" s="269"/>
      <c r="F243" s="269"/>
      <c r="G243" s="277"/>
      <c r="H243" s="439"/>
      <c r="I243" s="439"/>
      <c r="J243" s="440"/>
      <c r="K243" s="439"/>
      <c r="L243" s="439"/>
      <c r="M243" s="439"/>
      <c r="N243" s="439"/>
      <c r="O243" s="439"/>
      <c r="P243" s="448"/>
      <c r="Q243" s="524"/>
      <c r="R243" s="524"/>
      <c r="S243" s="524"/>
      <c r="T243" s="524"/>
      <c r="U243" s="524"/>
      <c r="V243" s="524"/>
      <c r="W243" s="524"/>
      <c r="X243" s="524"/>
      <c r="Y243" s="524"/>
      <c r="Z243" s="674"/>
      <c r="AA243" s="679"/>
      <c r="AB243" s="680"/>
      <c r="AC243" s="674"/>
      <c r="AD243" s="681"/>
      <c r="AE243" s="674"/>
      <c r="AF243" s="679"/>
      <c r="AG243" s="680"/>
      <c r="AH243" s="665"/>
      <c r="AI243" s="681"/>
      <c r="AJ243" s="674"/>
      <c r="AK243" s="679"/>
      <c r="AL243" s="680"/>
      <c r="AM243" s="665"/>
      <c r="AN243" s="681"/>
      <c r="AO243" s="331"/>
      <c r="AP243" s="331"/>
      <c r="AQ243" s="331"/>
      <c r="AR243" s="331"/>
      <c r="AS243" s="331"/>
      <c r="AT243" s="331"/>
      <c r="AU243" s="331"/>
      <c r="AV243" s="331"/>
      <c r="AW243" s="331"/>
      <c r="AX243" s="331"/>
      <c r="AY243" s="331"/>
      <c r="AZ243" s="331"/>
      <c r="BA243" s="331"/>
      <c r="BB243" s="204"/>
    </row>
    <row r="244" spans="1:54" ht="33.75" customHeight="1">
      <c r="A244" s="202"/>
      <c r="B244" s="1066"/>
      <c r="C244" s="984"/>
      <c r="D244" s="205" t="s">
        <v>362</v>
      </c>
      <c r="E244" s="269"/>
      <c r="F244" s="269"/>
      <c r="G244" s="277"/>
      <c r="H244" s="439"/>
      <c r="I244" s="439"/>
      <c r="J244" s="440"/>
      <c r="K244" s="439"/>
      <c r="L244" s="439"/>
      <c r="M244" s="439"/>
      <c r="N244" s="439"/>
      <c r="O244" s="439"/>
      <c r="P244" s="448"/>
      <c r="Q244" s="524"/>
      <c r="R244" s="524"/>
      <c r="S244" s="524"/>
      <c r="T244" s="524"/>
      <c r="U244" s="524"/>
      <c r="V244" s="524"/>
      <c r="W244" s="524"/>
      <c r="X244" s="524"/>
      <c r="Y244" s="524"/>
      <c r="Z244" s="674"/>
      <c r="AA244" s="679"/>
      <c r="AB244" s="680"/>
      <c r="AC244" s="674"/>
      <c r="AD244" s="681"/>
      <c r="AE244" s="674"/>
      <c r="AF244" s="679"/>
      <c r="AG244" s="680"/>
      <c r="AH244" s="665"/>
      <c r="AI244" s="681"/>
      <c r="AJ244" s="674"/>
      <c r="AK244" s="679"/>
      <c r="AL244" s="680"/>
      <c r="AM244" s="665"/>
      <c r="AN244" s="681"/>
      <c r="AO244" s="331"/>
      <c r="AP244" s="331"/>
      <c r="AQ244" s="331"/>
      <c r="AR244" s="331"/>
      <c r="AS244" s="331"/>
      <c r="AT244" s="331"/>
      <c r="AU244" s="331"/>
      <c r="AV244" s="331"/>
      <c r="AW244" s="331"/>
      <c r="AX244" s="331"/>
      <c r="AY244" s="331"/>
      <c r="AZ244" s="331"/>
      <c r="BA244" s="331"/>
      <c r="BB244" s="204"/>
    </row>
    <row r="245" spans="1:54" ht="15.6">
      <c r="A245" s="202"/>
      <c r="B245" s="1066"/>
      <c r="C245" s="984"/>
      <c r="D245" s="206" t="s">
        <v>253</v>
      </c>
      <c r="E245" s="269">
        <f>SUM(H245,K245,N245,Q245,T245,W245,Z245,AE245,AJ245,AO245,AT245,AY245)</f>
        <v>0</v>
      </c>
      <c r="F245" s="269">
        <f>SUM(I245,L245,O245,R245,U245,X245,AA245,AF245,AK245,AP245,AU245,AZ245)</f>
        <v>0</v>
      </c>
      <c r="G245" s="277" t="e">
        <f>SUM(F245/E245*100)</f>
        <v>#DIV/0!</v>
      </c>
      <c r="H245" s="439"/>
      <c r="I245" s="439"/>
      <c r="J245" s="440"/>
      <c r="K245" s="439"/>
      <c r="L245" s="439"/>
      <c r="M245" s="439"/>
      <c r="N245" s="439"/>
      <c r="O245" s="439"/>
      <c r="P245" s="448"/>
      <c r="Q245" s="524"/>
      <c r="R245" s="524"/>
      <c r="S245" s="524"/>
      <c r="T245" s="524"/>
      <c r="U245" s="524"/>
      <c r="V245" s="524"/>
      <c r="W245" s="524"/>
      <c r="X245" s="524"/>
      <c r="Y245" s="524"/>
      <c r="Z245" s="674"/>
      <c r="AA245" s="679"/>
      <c r="AB245" s="680"/>
      <c r="AC245" s="674"/>
      <c r="AD245" s="681"/>
      <c r="AE245" s="674"/>
      <c r="AF245" s="679"/>
      <c r="AG245" s="680"/>
      <c r="AH245" s="665"/>
      <c r="AI245" s="681"/>
      <c r="AJ245" s="674"/>
      <c r="AK245" s="679"/>
      <c r="AL245" s="680"/>
      <c r="AM245" s="665"/>
      <c r="AN245" s="681"/>
      <c r="AO245" s="331"/>
      <c r="AP245" s="331"/>
      <c r="AQ245" s="331"/>
      <c r="AR245" s="331"/>
      <c r="AS245" s="331"/>
      <c r="AT245" s="331"/>
      <c r="AU245" s="331"/>
      <c r="AV245" s="331"/>
      <c r="AW245" s="331"/>
      <c r="AX245" s="331"/>
      <c r="AY245" s="331"/>
      <c r="AZ245" s="331"/>
      <c r="BA245" s="331"/>
      <c r="BB245" s="204"/>
    </row>
    <row r="246" spans="1:54" ht="33.75" customHeight="1">
      <c r="A246" s="202"/>
      <c r="B246" s="1066"/>
      <c r="C246" s="984"/>
      <c r="D246" s="206" t="s">
        <v>261</v>
      </c>
      <c r="E246" s="269">
        <f>SUM(H246,K246,N246,Q246,T246,W246,Z246,AE246,AJ246,AO246,AT246,AY246)</f>
        <v>0</v>
      </c>
      <c r="F246" s="269">
        <f>SUM(I246,L246,O246,R246,U246,X246,AA246,AF246,AK246,AP246,AU246,AZ246)</f>
        <v>0</v>
      </c>
      <c r="G246" s="277" t="e">
        <f>SUM(F246/E246*100)</f>
        <v>#DIV/0!</v>
      </c>
      <c r="H246" s="439"/>
      <c r="I246" s="439"/>
      <c r="J246" s="440"/>
      <c r="K246" s="439"/>
      <c r="L246" s="439"/>
      <c r="M246" s="439"/>
      <c r="N246" s="439"/>
      <c r="O246" s="439"/>
      <c r="P246" s="448"/>
      <c r="Q246" s="524"/>
      <c r="R246" s="524"/>
      <c r="S246" s="524"/>
      <c r="T246" s="524"/>
      <c r="U246" s="524"/>
      <c r="V246" s="524"/>
      <c r="W246" s="524"/>
      <c r="X246" s="524"/>
      <c r="Y246" s="524"/>
      <c r="Z246" s="674"/>
      <c r="AA246" s="679"/>
      <c r="AB246" s="680"/>
      <c r="AC246" s="674"/>
      <c r="AD246" s="681"/>
      <c r="AE246" s="674"/>
      <c r="AF246" s="679"/>
      <c r="AG246" s="680"/>
      <c r="AH246" s="665"/>
      <c r="AI246" s="681"/>
      <c r="AJ246" s="674"/>
      <c r="AK246" s="679"/>
      <c r="AL246" s="680"/>
      <c r="AM246" s="665"/>
      <c r="AN246" s="681"/>
      <c r="AO246" s="331"/>
      <c r="AP246" s="331"/>
      <c r="AQ246" s="331"/>
      <c r="AR246" s="331"/>
      <c r="AS246" s="331"/>
      <c r="AT246" s="331"/>
      <c r="AU246" s="331"/>
      <c r="AV246" s="331"/>
      <c r="AW246" s="331"/>
      <c r="AX246" s="331"/>
      <c r="AY246" s="331"/>
      <c r="AZ246" s="331"/>
      <c r="BA246" s="331"/>
      <c r="BB246" s="204"/>
    </row>
    <row r="247" spans="1:54" ht="15.6">
      <c r="A247" s="202"/>
      <c r="B247" s="1066"/>
      <c r="C247" s="984"/>
      <c r="D247" s="206" t="s">
        <v>254</v>
      </c>
      <c r="E247" s="232"/>
      <c r="F247" s="232"/>
      <c r="G247" s="240"/>
      <c r="H247" s="439"/>
      <c r="I247" s="439"/>
      <c r="J247" s="440"/>
      <c r="K247" s="439"/>
      <c r="L247" s="439"/>
      <c r="M247" s="439"/>
      <c r="N247" s="439"/>
      <c r="O247" s="439"/>
      <c r="P247" s="448"/>
      <c r="Q247" s="524"/>
      <c r="R247" s="524"/>
      <c r="S247" s="524"/>
      <c r="T247" s="524"/>
      <c r="U247" s="524"/>
      <c r="V247" s="524"/>
      <c r="W247" s="524"/>
      <c r="X247" s="524"/>
      <c r="Y247" s="524"/>
      <c r="Z247" s="674"/>
      <c r="AA247" s="679"/>
      <c r="AB247" s="680"/>
      <c r="AC247" s="674"/>
      <c r="AD247" s="681"/>
      <c r="AE247" s="674"/>
      <c r="AF247" s="679"/>
      <c r="AG247" s="680"/>
      <c r="AH247" s="665"/>
      <c r="AI247" s="681"/>
      <c r="AJ247" s="674"/>
      <c r="AK247" s="679"/>
      <c r="AL247" s="680"/>
      <c r="AM247" s="665"/>
      <c r="AN247" s="681"/>
      <c r="AO247" s="331"/>
      <c r="AP247" s="331"/>
      <c r="AQ247" s="331"/>
      <c r="AR247" s="331"/>
      <c r="AS247" s="331"/>
      <c r="AT247" s="331"/>
      <c r="AU247" s="331"/>
      <c r="AV247" s="331"/>
      <c r="AW247" s="331"/>
      <c r="AX247" s="331"/>
      <c r="AY247" s="331"/>
      <c r="AZ247" s="331"/>
      <c r="BA247" s="331"/>
      <c r="BB247" s="204"/>
    </row>
    <row r="248" spans="1:54" ht="33.75" customHeight="1">
      <c r="A248" s="207"/>
      <c r="B248" s="1067"/>
      <c r="C248" s="985"/>
      <c r="D248" s="208" t="s">
        <v>7</v>
      </c>
      <c r="E248" s="232"/>
      <c r="F248" s="232"/>
      <c r="G248" s="240"/>
      <c r="H248" s="439"/>
      <c r="I248" s="439"/>
      <c r="J248" s="440"/>
      <c r="K248" s="439"/>
      <c r="L248" s="439"/>
      <c r="M248" s="439"/>
      <c r="N248" s="439"/>
      <c r="O248" s="439"/>
      <c r="P248" s="448"/>
      <c r="Q248" s="524"/>
      <c r="R248" s="524"/>
      <c r="S248" s="524"/>
      <c r="T248" s="524"/>
      <c r="U248" s="524"/>
      <c r="V248" s="524"/>
      <c r="W248" s="524"/>
      <c r="X248" s="524"/>
      <c r="Y248" s="524"/>
      <c r="Z248" s="674"/>
      <c r="AA248" s="679"/>
      <c r="AB248" s="680"/>
      <c r="AC248" s="674"/>
      <c r="AD248" s="681"/>
      <c r="AE248" s="674"/>
      <c r="AF248" s="679"/>
      <c r="AG248" s="680"/>
      <c r="AH248" s="665"/>
      <c r="AI248" s="681"/>
      <c r="AJ248" s="674"/>
      <c r="AK248" s="679"/>
      <c r="AL248" s="680"/>
      <c r="AM248" s="665"/>
      <c r="AN248" s="681"/>
      <c r="AO248" s="331"/>
      <c r="AP248" s="331"/>
      <c r="AQ248" s="331"/>
      <c r="AR248" s="331"/>
      <c r="AS248" s="331"/>
      <c r="AT248" s="331"/>
      <c r="AU248" s="331"/>
      <c r="AV248" s="331"/>
      <c r="AW248" s="331"/>
      <c r="AX248" s="331"/>
      <c r="AY248" s="331"/>
      <c r="AZ248" s="331"/>
      <c r="BA248" s="331"/>
      <c r="BB248" s="204"/>
    </row>
    <row r="249" spans="1:54" ht="15.6">
      <c r="A249" s="202" t="s">
        <v>273</v>
      </c>
      <c r="B249" s="1065" t="s">
        <v>296</v>
      </c>
      <c r="C249" s="983" t="s">
        <v>284</v>
      </c>
      <c r="D249" s="201" t="s">
        <v>5</v>
      </c>
      <c r="E249" s="922">
        <f>SUM(H249,K249,N249,Q249,T249,W249,Z249,AE249,AJ249,AO249,AT249,AY249)</f>
        <v>182.64216999999999</v>
      </c>
      <c r="F249" s="922">
        <f>SUM(I249,L249,O249,R249,U249,X249,AC249,AH249,AM249,AR249,AW249,AZ249)</f>
        <v>182.64216999999999</v>
      </c>
      <c r="G249" s="277">
        <f>SUM(F249/E249*100)</f>
        <v>100</v>
      </c>
      <c r="H249" s="439"/>
      <c r="I249" s="439"/>
      <c r="J249" s="440"/>
      <c r="K249" s="439"/>
      <c r="L249" s="439"/>
      <c r="M249" s="439"/>
      <c r="N249" s="439"/>
      <c r="O249" s="439"/>
      <c r="P249" s="448"/>
      <c r="Q249" s="524"/>
      <c r="R249" s="524"/>
      <c r="S249" s="524"/>
      <c r="T249" s="524"/>
      <c r="U249" s="524"/>
      <c r="V249" s="524"/>
      <c r="W249" s="524"/>
      <c r="X249" s="524"/>
      <c r="Y249" s="524"/>
      <c r="Z249" s="674"/>
      <c r="AA249" s="679"/>
      <c r="AB249" s="680"/>
      <c r="AC249" s="674"/>
      <c r="AD249" s="681"/>
      <c r="AE249" s="674"/>
      <c r="AF249" s="679"/>
      <c r="AG249" s="680"/>
      <c r="AH249" s="665"/>
      <c r="AI249" s="681"/>
      <c r="AJ249" s="706"/>
      <c r="AK249" s="707"/>
      <c r="AL249" s="708"/>
      <c r="AM249" s="758"/>
      <c r="AN249" s="714" t="e">
        <f>SUM(AM249/AJ249*100)</f>
        <v>#DIV/0!</v>
      </c>
      <c r="AO249" s="345">
        <v>182.64216999999999</v>
      </c>
      <c r="AP249" s="331"/>
      <c r="AQ249" s="331"/>
      <c r="AR249" s="345">
        <v>182.64216999999999</v>
      </c>
      <c r="AS249" s="331">
        <f>SUM(AR249/AO249*100)</f>
        <v>100</v>
      </c>
      <c r="AT249" s="345"/>
      <c r="AU249" s="331"/>
      <c r="AV249" s="331"/>
      <c r="AW249" s="331"/>
      <c r="AX249" s="331"/>
      <c r="AY249" s="331"/>
      <c r="AZ249" s="331"/>
      <c r="BA249" s="331"/>
      <c r="BB249" s="204"/>
    </row>
    <row r="250" spans="1:54" ht="33.75" customHeight="1">
      <c r="A250" s="202"/>
      <c r="B250" s="1066"/>
      <c r="C250" s="984"/>
      <c r="D250" s="203" t="s">
        <v>1</v>
      </c>
      <c r="E250" s="269"/>
      <c r="F250" s="271"/>
      <c r="G250" s="277"/>
      <c r="H250" s="439"/>
      <c r="I250" s="439"/>
      <c r="J250" s="440"/>
      <c r="K250" s="439"/>
      <c r="L250" s="439"/>
      <c r="M250" s="439"/>
      <c r="N250" s="439"/>
      <c r="O250" s="439"/>
      <c r="P250" s="448"/>
      <c r="Q250" s="524"/>
      <c r="R250" s="524"/>
      <c r="S250" s="524"/>
      <c r="T250" s="524"/>
      <c r="U250" s="524"/>
      <c r="V250" s="524"/>
      <c r="W250" s="524"/>
      <c r="X250" s="524"/>
      <c r="Y250" s="524"/>
      <c r="Z250" s="674"/>
      <c r="AA250" s="679"/>
      <c r="AB250" s="680"/>
      <c r="AC250" s="674"/>
      <c r="AD250" s="681"/>
      <c r="AE250" s="674"/>
      <c r="AF250" s="679"/>
      <c r="AG250" s="680"/>
      <c r="AH250" s="665"/>
      <c r="AI250" s="681"/>
      <c r="AJ250" s="706"/>
      <c r="AK250" s="707"/>
      <c r="AL250" s="708"/>
      <c r="AM250" s="758"/>
      <c r="AN250" s="714"/>
      <c r="AO250" s="345"/>
      <c r="AP250" s="331"/>
      <c r="AQ250" s="331"/>
      <c r="AR250" s="345"/>
      <c r="AS250" s="331"/>
      <c r="AT250" s="331"/>
      <c r="AU250" s="331"/>
      <c r="AV250" s="331"/>
      <c r="AW250" s="331"/>
      <c r="AX250" s="331"/>
      <c r="AY250" s="331"/>
      <c r="AZ250" s="331"/>
      <c r="BA250" s="331"/>
      <c r="BB250" s="204"/>
    </row>
    <row r="251" spans="1:54" ht="33.75" customHeight="1">
      <c r="A251" s="202"/>
      <c r="B251" s="1066"/>
      <c r="C251" s="984"/>
      <c r="D251" s="205" t="s">
        <v>362</v>
      </c>
      <c r="E251" s="269"/>
      <c r="F251" s="271"/>
      <c r="G251" s="277"/>
      <c r="H251" s="439"/>
      <c r="I251" s="439"/>
      <c r="J251" s="440"/>
      <c r="K251" s="439"/>
      <c r="L251" s="439"/>
      <c r="M251" s="439"/>
      <c r="N251" s="439"/>
      <c r="O251" s="439"/>
      <c r="P251" s="448"/>
      <c r="Q251" s="524"/>
      <c r="R251" s="524"/>
      <c r="S251" s="524"/>
      <c r="T251" s="524"/>
      <c r="U251" s="524"/>
      <c r="V251" s="524"/>
      <c r="W251" s="524"/>
      <c r="X251" s="524"/>
      <c r="Y251" s="524"/>
      <c r="Z251" s="674"/>
      <c r="AA251" s="679"/>
      <c r="AB251" s="680"/>
      <c r="AC251" s="674"/>
      <c r="AD251" s="681"/>
      <c r="AE251" s="674"/>
      <c r="AF251" s="679"/>
      <c r="AG251" s="680"/>
      <c r="AH251" s="665"/>
      <c r="AI251" s="681"/>
      <c r="AJ251" s="706"/>
      <c r="AK251" s="707"/>
      <c r="AL251" s="708"/>
      <c r="AM251" s="758"/>
      <c r="AN251" s="714"/>
      <c r="AO251" s="345"/>
      <c r="AP251" s="331"/>
      <c r="AQ251" s="331"/>
      <c r="AR251" s="345"/>
      <c r="AS251" s="331"/>
      <c r="AT251" s="345"/>
      <c r="AU251" s="331"/>
      <c r="AV251" s="331"/>
      <c r="AW251" s="331"/>
      <c r="AX251" s="331"/>
      <c r="AY251" s="331"/>
      <c r="AZ251" s="331"/>
      <c r="BA251" s="331"/>
      <c r="BB251" s="204"/>
    </row>
    <row r="252" spans="1:54" ht="15.6">
      <c r="A252" s="202"/>
      <c r="B252" s="1066"/>
      <c r="C252" s="984"/>
      <c r="D252" s="206" t="s">
        <v>253</v>
      </c>
      <c r="E252" s="271">
        <f>SUM(H252,K252,N252,Q252,T252,W252,Z252,AE252,AJ252,AO252,AT252,AY252)</f>
        <v>182.64216999999999</v>
      </c>
      <c r="F252" s="271">
        <f>SUM(I252,L252,O252,R252,U252,X252,AC252,AH252,AM252,AR252,AW252,AZ252)</f>
        <v>182.64216999999999</v>
      </c>
      <c r="G252" s="277">
        <f>SUM(F252/E252*100)</f>
        <v>100</v>
      </c>
      <c r="H252" s="439"/>
      <c r="I252" s="439"/>
      <c r="J252" s="440"/>
      <c r="K252" s="439"/>
      <c r="L252" s="439"/>
      <c r="M252" s="439"/>
      <c r="N252" s="439"/>
      <c r="O252" s="439"/>
      <c r="P252" s="448"/>
      <c r="Q252" s="524"/>
      <c r="R252" s="524"/>
      <c r="S252" s="524"/>
      <c r="T252" s="524"/>
      <c r="U252" s="524"/>
      <c r="V252" s="524"/>
      <c r="W252" s="524"/>
      <c r="X252" s="524"/>
      <c r="Y252" s="524"/>
      <c r="Z252" s="674"/>
      <c r="AA252" s="679"/>
      <c r="AB252" s="680"/>
      <c r="AC252" s="674"/>
      <c r="AD252" s="681"/>
      <c r="AE252" s="674"/>
      <c r="AF252" s="679"/>
      <c r="AG252" s="680"/>
      <c r="AH252" s="665"/>
      <c r="AI252" s="681"/>
      <c r="AJ252" s="706"/>
      <c r="AK252" s="707"/>
      <c r="AL252" s="708"/>
      <c r="AM252" s="758"/>
      <c r="AN252" s="714" t="e">
        <f>SUM(AM252/AJ252*100)</f>
        <v>#DIV/0!</v>
      </c>
      <c r="AO252" s="345">
        <v>182.64216999999999</v>
      </c>
      <c r="AP252" s="331"/>
      <c r="AQ252" s="331"/>
      <c r="AR252" s="345">
        <v>182.64216999999999</v>
      </c>
      <c r="AS252" s="331">
        <f>SUM(AR252/AO252*100)</f>
        <v>100</v>
      </c>
      <c r="AT252" s="345"/>
      <c r="AU252" s="331"/>
      <c r="AV252" s="331"/>
      <c r="AW252" s="331"/>
      <c r="AX252" s="331"/>
      <c r="AY252" s="331"/>
      <c r="AZ252" s="331"/>
      <c r="BA252" s="331"/>
      <c r="BB252" s="204"/>
    </row>
    <row r="253" spans="1:54" ht="33.75" customHeight="1">
      <c r="A253" s="202"/>
      <c r="B253" s="1066"/>
      <c r="C253" s="984"/>
      <c r="D253" s="206" t="s">
        <v>261</v>
      </c>
      <c r="E253" s="269">
        <f>SUM(H253,K253,N253,Q253,T253,W253,Z253,AE253,AJ253,AO253,AT253,AY253)</f>
        <v>0</v>
      </c>
      <c r="F253" s="271">
        <f>SUM(I253,L253,O253,R253,U253,X253,AC253,AH253,AM253,AR253,AW253,AZ253)</f>
        <v>0</v>
      </c>
      <c r="G253" s="277" t="e">
        <f>SUM(F253/E253*100)</f>
        <v>#DIV/0!</v>
      </c>
      <c r="H253" s="439"/>
      <c r="I253" s="439"/>
      <c r="J253" s="440"/>
      <c r="K253" s="439"/>
      <c r="L253" s="439"/>
      <c r="M253" s="439"/>
      <c r="N253" s="439"/>
      <c r="O253" s="439"/>
      <c r="P253" s="448"/>
      <c r="Q253" s="524"/>
      <c r="R253" s="524"/>
      <c r="S253" s="524"/>
      <c r="T253" s="524"/>
      <c r="U253" s="524"/>
      <c r="V253" s="524"/>
      <c r="W253" s="524"/>
      <c r="X253" s="524"/>
      <c r="Y253" s="524"/>
      <c r="Z253" s="674"/>
      <c r="AA253" s="679"/>
      <c r="AB253" s="680"/>
      <c r="AC253" s="674"/>
      <c r="AD253" s="681"/>
      <c r="AE253" s="674"/>
      <c r="AF253" s="679"/>
      <c r="AG253" s="680"/>
      <c r="AH253" s="665"/>
      <c r="AI253" s="681"/>
      <c r="AJ253" s="674"/>
      <c r="AK253" s="679"/>
      <c r="AL253" s="680"/>
      <c r="AM253" s="665"/>
      <c r="AN253" s="714"/>
      <c r="AO253" s="331"/>
      <c r="AP253" s="331"/>
      <c r="AQ253" s="331"/>
      <c r="AR253" s="331"/>
      <c r="AS253" s="331" t="e">
        <f>SUM(AR253/AO253*100)</f>
        <v>#DIV/0!</v>
      </c>
      <c r="AT253" s="331"/>
      <c r="AU253" s="331"/>
      <c r="AV253" s="331"/>
      <c r="AW253" s="331"/>
      <c r="AX253" s="331"/>
      <c r="AY253" s="331"/>
      <c r="AZ253" s="331"/>
      <c r="BA253" s="331"/>
      <c r="BB253" s="204"/>
    </row>
    <row r="254" spans="1:54" ht="15.6">
      <c r="A254" s="202"/>
      <c r="B254" s="1066"/>
      <c r="C254" s="984"/>
      <c r="D254" s="206" t="s">
        <v>254</v>
      </c>
      <c r="E254" s="232"/>
      <c r="F254" s="232"/>
      <c r="G254" s="240"/>
      <c r="H254" s="439"/>
      <c r="I254" s="439"/>
      <c r="J254" s="440"/>
      <c r="K254" s="439"/>
      <c r="L254" s="439"/>
      <c r="M254" s="439"/>
      <c r="N254" s="439"/>
      <c r="O254" s="439"/>
      <c r="P254" s="448"/>
      <c r="Q254" s="524"/>
      <c r="R254" s="524"/>
      <c r="S254" s="524"/>
      <c r="T254" s="524"/>
      <c r="U254" s="524"/>
      <c r="V254" s="524"/>
      <c r="W254" s="524"/>
      <c r="X254" s="524"/>
      <c r="Y254" s="524"/>
      <c r="Z254" s="674"/>
      <c r="AA254" s="679"/>
      <c r="AB254" s="680"/>
      <c r="AC254" s="674"/>
      <c r="AD254" s="681"/>
      <c r="AE254" s="674"/>
      <c r="AF254" s="679"/>
      <c r="AG254" s="680"/>
      <c r="AH254" s="665"/>
      <c r="AI254" s="681"/>
      <c r="AJ254" s="674"/>
      <c r="AK254" s="679"/>
      <c r="AL254" s="680"/>
      <c r="AM254" s="665"/>
      <c r="AN254" s="681"/>
      <c r="AO254" s="331"/>
      <c r="AP254" s="331"/>
      <c r="AQ254" s="331"/>
      <c r="AR254" s="331"/>
      <c r="AS254" s="331"/>
      <c r="AT254" s="331"/>
      <c r="AU254" s="331"/>
      <c r="AV254" s="331"/>
      <c r="AW254" s="331"/>
      <c r="AX254" s="331"/>
      <c r="AY254" s="331"/>
      <c r="AZ254" s="331"/>
      <c r="BA254" s="331"/>
      <c r="BB254" s="204"/>
    </row>
    <row r="255" spans="1:54" ht="33.75" customHeight="1">
      <c r="A255" s="207"/>
      <c r="B255" s="1067"/>
      <c r="C255" s="985"/>
      <c r="D255" s="208" t="s">
        <v>7</v>
      </c>
      <c r="E255" s="232"/>
      <c r="F255" s="232"/>
      <c r="G255" s="240"/>
      <c r="H255" s="439"/>
      <c r="I255" s="439"/>
      <c r="J255" s="440"/>
      <c r="K255" s="439"/>
      <c r="L255" s="439"/>
      <c r="M255" s="439"/>
      <c r="N255" s="439"/>
      <c r="O255" s="439"/>
      <c r="P255" s="448"/>
      <c r="Q255" s="524"/>
      <c r="R255" s="524"/>
      <c r="S255" s="524"/>
      <c r="T255" s="524"/>
      <c r="U255" s="524"/>
      <c r="V255" s="524"/>
      <c r="W255" s="524"/>
      <c r="X255" s="524"/>
      <c r="Y255" s="524"/>
      <c r="Z255" s="674"/>
      <c r="AA255" s="679"/>
      <c r="AB255" s="680"/>
      <c r="AC255" s="674"/>
      <c r="AD255" s="681"/>
      <c r="AE255" s="674"/>
      <c r="AF255" s="679"/>
      <c r="AG255" s="680"/>
      <c r="AH255" s="665"/>
      <c r="AI255" s="681"/>
      <c r="AJ255" s="674"/>
      <c r="AK255" s="679"/>
      <c r="AL255" s="680"/>
      <c r="AM255" s="665"/>
      <c r="AN255" s="681"/>
      <c r="AO255" s="331"/>
      <c r="AP255" s="331"/>
      <c r="AQ255" s="331"/>
      <c r="AR255" s="331"/>
      <c r="AS255" s="331"/>
      <c r="AT255" s="331"/>
      <c r="AU255" s="331"/>
      <c r="AV255" s="331"/>
      <c r="AW255" s="331"/>
      <c r="AX255" s="331"/>
      <c r="AY255" s="331"/>
      <c r="AZ255" s="331"/>
      <c r="BA255" s="331"/>
      <c r="BB255" s="204"/>
    </row>
    <row r="256" spans="1:54" ht="15.6">
      <c r="A256" s="202" t="s">
        <v>274</v>
      </c>
      <c r="B256" s="1065" t="s">
        <v>297</v>
      </c>
      <c r="C256" s="983" t="s">
        <v>284</v>
      </c>
      <c r="D256" s="201" t="s">
        <v>5</v>
      </c>
      <c r="E256" s="269">
        <f>SUM(H256,K256,N256,Q256,T256,W256,Z256,AE256,AJ256,AO256,AT256,AY256)</f>
        <v>0</v>
      </c>
      <c r="F256" s="269">
        <f>SUM(I256,L256,O256,R256,U256,X256,AA256,AF256,AK256,AP256,AU256,AZ256)</f>
        <v>0</v>
      </c>
      <c r="G256" s="277" t="e">
        <f>SUM(F256/E256*100)</f>
        <v>#DIV/0!</v>
      </c>
      <c r="H256" s="439"/>
      <c r="I256" s="439"/>
      <c r="J256" s="440"/>
      <c r="K256" s="439"/>
      <c r="L256" s="439"/>
      <c r="M256" s="439"/>
      <c r="N256" s="439"/>
      <c r="O256" s="439"/>
      <c r="P256" s="448"/>
      <c r="Q256" s="524"/>
      <c r="R256" s="524"/>
      <c r="S256" s="524"/>
      <c r="T256" s="524"/>
      <c r="U256" s="524"/>
      <c r="V256" s="524"/>
      <c r="W256" s="524"/>
      <c r="X256" s="524"/>
      <c r="Y256" s="524"/>
      <c r="Z256" s="674"/>
      <c r="AA256" s="679"/>
      <c r="AB256" s="680"/>
      <c r="AC256" s="674"/>
      <c r="AD256" s="681"/>
      <c r="AE256" s="674"/>
      <c r="AF256" s="679"/>
      <c r="AG256" s="680"/>
      <c r="AH256" s="665"/>
      <c r="AI256" s="681"/>
      <c r="AJ256" s="674"/>
      <c r="AK256" s="679"/>
      <c r="AL256" s="680"/>
      <c r="AM256" s="665"/>
      <c r="AN256" s="681"/>
      <c r="AO256" s="331"/>
      <c r="AP256" s="331"/>
      <c r="AQ256" s="331"/>
      <c r="AR256" s="331"/>
      <c r="AS256" s="331"/>
      <c r="AT256" s="331"/>
      <c r="AU256" s="331"/>
      <c r="AV256" s="331"/>
      <c r="AW256" s="331"/>
      <c r="AX256" s="331"/>
      <c r="AY256" s="331"/>
      <c r="AZ256" s="331"/>
      <c r="BA256" s="331"/>
      <c r="BB256" s="204"/>
    </row>
    <row r="257" spans="1:54" ht="33.75" customHeight="1">
      <c r="A257" s="202"/>
      <c r="B257" s="1066"/>
      <c r="C257" s="984"/>
      <c r="D257" s="203" t="s">
        <v>1</v>
      </c>
      <c r="E257" s="269"/>
      <c r="F257" s="269"/>
      <c r="G257" s="277"/>
      <c r="H257" s="439"/>
      <c r="I257" s="439"/>
      <c r="J257" s="440"/>
      <c r="K257" s="439"/>
      <c r="L257" s="439"/>
      <c r="M257" s="439"/>
      <c r="N257" s="439"/>
      <c r="O257" s="439"/>
      <c r="P257" s="448"/>
      <c r="Q257" s="524"/>
      <c r="R257" s="524"/>
      <c r="S257" s="524"/>
      <c r="T257" s="524"/>
      <c r="U257" s="524"/>
      <c r="V257" s="524"/>
      <c r="W257" s="524"/>
      <c r="X257" s="524"/>
      <c r="Y257" s="524"/>
      <c r="Z257" s="674"/>
      <c r="AA257" s="679"/>
      <c r="AB257" s="680"/>
      <c r="AC257" s="674"/>
      <c r="AD257" s="681"/>
      <c r="AE257" s="674"/>
      <c r="AF257" s="679"/>
      <c r="AG257" s="680"/>
      <c r="AH257" s="665"/>
      <c r="AI257" s="681"/>
      <c r="AJ257" s="674"/>
      <c r="AK257" s="679"/>
      <c r="AL257" s="680"/>
      <c r="AM257" s="665"/>
      <c r="AN257" s="681"/>
      <c r="AO257" s="331"/>
      <c r="AP257" s="331"/>
      <c r="AQ257" s="331"/>
      <c r="AR257" s="331"/>
      <c r="AS257" s="331"/>
      <c r="AT257" s="331"/>
      <c r="AU257" s="331"/>
      <c r="AV257" s="331"/>
      <c r="AW257" s="331"/>
      <c r="AX257" s="331"/>
      <c r="AY257" s="331"/>
      <c r="AZ257" s="331"/>
      <c r="BA257" s="331"/>
      <c r="BB257" s="204"/>
    </row>
    <row r="258" spans="1:54" ht="33.75" customHeight="1">
      <c r="A258" s="202"/>
      <c r="B258" s="1066"/>
      <c r="C258" s="984"/>
      <c r="D258" s="205" t="s">
        <v>362</v>
      </c>
      <c r="E258" s="269"/>
      <c r="F258" s="269"/>
      <c r="G258" s="277"/>
      <c r="H258" s="439"/>
      <c r="I258" s="439"/>
      <c r="J258" s="440"/>
      <c r="K258" s="439"/>
      <c r="L258" s="439"/>
      <c r="M258" s="439"/>
      <c r="N258" s="439"/>
      <c r="O258" s="439"/>
      <c r="P258" s="448"/>
      <c r="Q258" s="524"/>
      <c r="R258" s="524"/>
      <c r="S258" s="524"/>
      <c r="T258" s="524"/>
      <c r="U258" s="524"/>
      <c r="V258" s="524"/>
      <c r="W258" s="524"/>
      <c r="X258" s="524"/>
      <c r="Y258" s="524"/>
      <c r="Z258" s="674"/>
      <c r="AA258" s="679"/>
      <c r="AB258" s="680"/>
      <c r="AC258" s="674"/>
      <c r="AD258" s="681"/>
      <c r="AE258" s="674"/>
      <c r="AF258" s="679"/>
      <c r="AG258" s="680"/>
      <c r="AH258" s="665"/>
      <c r="AI258" s="681"/>
      <c r="AJ258" s="674"/>
      <c r="AK258" s="679"/>
      <c r="AL258" s="680"/>
      <c r="AM258" s="665"/>
      <c r="AN258" s="681"/>
      <c r="AO258" s="331"/>
      <c r="AP258" s="331"/>
      <c r="AQ258" s="331"/>
      <c r="AR258" s="331"/>
      <c r="AS258" s="331"/>
      <c r="AT258" s="331"/>
      <c r="AU258" s="331"/>
      <c r="AV258" s="331"/>
      <c r="AW258" s="331"/>
      <c r="AX258" s="331"/>
      <c r="AY258" s="331"/>
      <c r="AZ258" s="331"/>
      <c r="BA258" s="331"/>
      <c r="BB258" s="204"/>
    </row>
    <row r="259" spans="1:54" ht="15.6">
      <c r="A259" s="202"/>
      <c r="B259" s="1066"/>
      <c r="C259" s="984"/>
      <c r="D259" s="206" t="s">
        <v>253</v>
      </c>
      <c r="E259" s="269">
        <f>SUM(H259,K259,N259,Q259,T259,W259,Z259,AE259,AJ259,AO259,AT259,AY259)</f>
        <v>0</v>
      </c>
      <c r="F259" s="269">
        <f>SUM(I259,L259,O259,R259,U259,X259,AA259,AF259,AK259,AP259,AU259,AZ259)</f>
        <v>0</v>
      </c>
      <c r="G259" s="277" t="e">
        <f>SUM(F259/E259*100)</f>
        <v>#DIV/0!</v>
      </c>
      <c r="H259" s="439"/>
      <c r="I259" s="439"/>
      <c r="J259" s="440"/>
      <c r="K259" s="439"/>
      <c r="L259" s="439"/>
      <c r="M259" s="439"/>
      <c r="N259" s="439"/>
      <c r="O259" s="439"/>
      <c r="P259" s="448"/>
      <c r="Q259" s="524"/>
      <c r="R259" s="524"/>
      <c r="S259" s="524"/>
      <c r="T259" s="524"/>
      <c r="U259" s="524"/>
      <c r="V259" s="524"/>
      <c r="W259" s="524"/>
      <c r="X259" s="524"/>
      <c r="Y259" s="524"/>
      <c r="Z259" s="674"/>
      <c r="AA259" s="679"/>
      <c r="AB259" s="680"/>
      <c r="AC259" s="674"/>
      <c r="AD259" s="681"/>
      <c r="AE259" s="674"/>
      <c r="AF259" s="679"/>
      <c r="AG259" s="680"/>
      <c r="AH259" s="665"/>
      <c r="AI259" s="681"/>
      <c r="AJ259" s="674"/>
      <c r="AK259" s="679"/>
      <c r="AL259" s="680"/>
      <c r="AM259" s="665"/>
      <c r="AN259" s="681"/>
      <c r="AO259" s="331"/>
      <c r="AP259" s="331"/>
      <c r="AQ259" s="331"/>
      <c r="AR259" s="331"/>
      <c r="AS259" s="331"/>
      <c r="AT259" s="331"/>
      <c r="AU259" s="331"/>
      <c r="AV259" s="331"/>
      <c r="AW259" s="331"/>
      <c r="AX259" s="331"/>
      <c r="AY259" s="331"/>
      <c r="AZ259" s="331"/>
      <c r="BA259" s="331"/>
      <c r="BB259" s="204"/>
    </row>
    <row r="260" spans="1:54" ht="33.75" customHeight="1">
      <c r="A260" s="202"/>
      <c r="B260" s="1066"/>
      <c r="C260" s="984"/>
      <c r="D260" s="206" t="s">
        <v>261</v>
      </c>
      <c r="E260" s="269">
        <f>SUM(H260,K260,N260,Q260,T260,W260,Z260,AE260,AJ260,AO260,AT260,AY260)</f>
        <v>0</v>
      </c>
      <c r="F260" s="269">
        <f>SUM(I260,L260,O260,R260,U260,X260,AA260,AF260,AK260,AP260,AU260,AZ260)</f>
        <v>0</v>
      </c>
      <c r="G260" s="277" t="e">
        <f>SUM(F260/E260*100)</f>
        <v>#DIV/0!</v>
      </c>
      <c r="H260" s="439"/>
      <c r="I260" s="439"/>
      <c r="J260" s="440"/>
      <c r="K260" s="439"/>
      <c r="L260" s="439"/>
      <c r="M260" s="439"/>
      <c r="N260" s="439"/>
      <c r="O260" s="439"/>
      <c r="P260" s="448"/>
      <c r="Q260" s="524"/>
      <c r="R260" s="524"/>
      <c r="S260" s="524"/>
      <c r="T260" s="524"/>
      <c r="U260" s="524"/>
      <c r="V260" s="524"/>
      <c r="W260" s="524"/>
      <c r="X260" s="524"/>
      <c r="Y260" s="524"/>
      <c r="Z260" s="674"/>
      <c r="AA260" s="679"/>
      <c r="AB260" s="680"/>
      <c r="AC260" s="674"/>
      <c r="AD260" s="681"/>
      <c r="AE260" s="674"/>
      <c r="AF260" s="679"/>
      <c r="AG260" s="680"/>
      <c r="AH260" s="665"/>
      <c r="AI260" s="681"/>
      <c r="AJ260" s="674"/>
      <c r="AK260" s="679"/>
      <c r="AL260" s="680"/>
      <c r="AM260" s="665"/>
      <c r="AN260" s="681"/>
      <c r="AO260" s="331"/>
      <c r="AP260" s="331"/>
      <c r="AQ260" s="331"/>
      <c r="AR260" s="331"/>
      <c r="AS260" s="331"/>
      <c r="AT260" s="331"/>
      <c r="AU260" s="331"/>
      <c r="AV260" s="331"/>
      <c r="AW260" s="331"/>
      <c r="AX260" s="331"/>
      <c r="AY260" s="331"/>
      <c r="AZ260" s="331"/>
      <c r="BA260" s="331"/>
      <c r="BB260" s="204"/>
    </row>
    <row r="261" spans="1:54" ht="15.6">
      <c r="A261" s="202"/>
      <c r="B261" s="1066"/>
      <c r="C261" s="984"/>
      <c r="D261" s="206" t="s">
        <v>254</v>
      </c>
      <c r="E261" s="232"/>
      <c r="F261" s="232"/>
      <c r="G261" s="240"/>
      <c r="H261" s="439"/>
      <c r="I261" s="439"/>
      <c r="J261" s="440"/>
      <c r="K261" s="439"/>
      <c r="L261" s="439"/>
      <c r="M261" s="439"/>
      <c r="N261" s="439"/>
      <c r="O261" s="439"/>
      <c r="P261" s="448"/>
      <c r="Q261" s="524"/>
      <c r="R261" s="524"/>
      <c r="S261" s="524"/>
      <c r="T261" s="524"/>
      <c r="U261" s="524"/>
      <c r="V261" s="524"/>
      <c r="W261" s="524"/>
      <c r="X261" s="524"/>
      <c r="Y261" s="524"/>
      <c r="Z261" s="674"/>
      <c r="AA261" s="679"/>
      <c r="AB261" s="680"/>
      <c r="AC261" s="674"/>
      <c r="AD261" s="681"/>
      <c r="AE261" s="674"/>
      <c r="AF261" s="679"/>
      <c r="AG261" s="680"/>
      <c r="AH261" s="665"/>
      <c r="AI261" s="681"/>
      <c r="AJ261" s="674"/>
      <c r="AK261" s="679"/>
      <c r="AL261" s="680"/>
      <c r="AM261" s="665"/>
      <c r="AN261" s="681"/>
      <c r="AO261" s="331"/>
      <c r="AP261" s="331"/>
      <c r="AQ261" s="331"/>
      <c r="AR261" s="331"/>
      <c r="AS261" s="331"/>
      <c r="AT261" s="331"/>
      <c r="AU261" s="331"/>
      <c r="AV261" s="331"/>
      <c r="AW261" s="331"/>
      <c r="AX261" s="331"/>
      <c r="AY261" s="331"/>
      <c r="AZ261" s="331"/>
      <c r="BA261" s="331"/>
      <c r="BB261" s="204"/>
    </row>
    <row r="262" spans="1:54" ht="33.75" customHeight="1">
      <c r="A262" s="207"/>
      <c r="B262" s="1067"/>
      <c r="C262" s="985"/>
      <c r="D262" s="208" t="s">
        <v>7</v>
      </c>
      <c r="E262" s="232"/>
      <c r="F262" s="232"/>
      <c r="G262" s="240"/>
      <c r="H262" s="439"/>
      <c r="I262" s="439"/>
      <c r="J262" s="440"/>
      <c r="K262" s="439"/>
      <c r="L262" s="439"/>
      <c r="M262" s="439"/>
      <c r="N262" s="439"/>
      <c r="O262" s="439"/>
      <c r="P262" s="448"/>
      <c r="Q262" s="524"/>
      <c r="R262" s="524"/>
      <c r="S262" s="524"/>
      <c r="T262" s="524"/>
      <c r="U262" s="524"/>
      <c r="V262" s="524"/>
      <c r="W262" s="524"/>
      <c r="X262" s="524"/>
      <c r="Y262" s="524"/>
      <c r="Z262" s="674"/>
      <c r="AA262" s="679"/>
      <c r="AB262" s="680"/>
      <c r="AC262" s="674"/>
      <c r="AD262" s="681"/>
      <c r="AE262" s="674"/>
      <c r="AF262" s="679"/>
      <c r="AG262" s="680"/>
      <c r="AH262" s="665"/>
      <c r="AI262" s="681"/>
      <c r="AJ262" s="674"/>
      <c r="AK262" s="679"/>
      <c r="AL262" s="680"/>
      <c r="AM262" s="665"/>
      <c r="AN262" s="681"/>
      <c r="AO262" s="331"/>
      <c r="AP262" s="331"/>
      <c r="AQ262" s="331"/>
      <c r="AR262" s="331"/>
      <c r="AS262" s="331"/>
      <c r="AT262" s="331"/>
      <c r="AU262" s="331"/>
      <c r="AV262" s="331"/>
      <c r="AW262" s="331"/>
      <c r="AX262" s="331"/>
      <c r="AY262" s="331"/>
      <c r="AZ262" s="331"/>
      <c r="BA262" s="331"/>
      <c r="BB262" s="204"/>
    </row>
    <row r="263" spans="1:54" ht="15.6">
      <c r="A263" s="202" t="s">
        <v>425</v>
      </c>
      <c r="B263" s="1065" t="s">
        <v>298</v>
      </c>
      <c r="C263" s="983" t="s">
        <v>284</v>
      </c>
      <c r="D263" s="201" t="s">
        <v>5</v>
      </c>
      <c r="E263" s="271">
        <f>SUM(H263,K263,N263,Q263,T263,W263,Z263,AE263,AJ263,AO263,AT263,AY263)</f>
        <v>5</v>
      </c>
      <c r="F263" s="271">
        <f>SUM(I263,L263,O263,R263,U263,X263,AC263,AH263,AM263,AR263,AW263,AZ263)</f>
        <v>0</v>
      </c>
      <c r="G263" s="277">
        <f>SUM(F263/E263*100)</f>
        <v>0</v>
      </c>
      <c r="H263" s="439"/>
      <c r="I263" s="439"/>
      <c r="J263" s="440"/>
      <c r="K263" s="439"/>
      <c r="L263" s="439"/>
      <c r="M263" s="439"/>
      <c r="N263" s="439"/>
      <c r="O263" s="439"/>
      <c r="P263" s="448"/>
      <c r="Q263" s="524"/>
      <c r="R263" s="524"/>
      <c r="S263" s="524"/>
      <c r="T263" s="524"/>
      <c r="U263" s="524"/>
      <c r="V263" s="524"/>
      <c r="W263" s="524"/>
      <c r="X263" s="524"/>
      <c r="Y263" s="524"/>
      <c r="Z263" s="674"/>
      <c r="AA263" s="679"/>
      <c r="AB263" s="680"/>
      <c r="AC263" s="674"/>
      <c r="AD263" s="681"/>
      <c r="AE263" s="674"/>
      <c r="AF263" s="679"/>
      <c r="AG263" s="680"/>
      <c r="AH263" s="665"/>
      <c r="AI263" s="681"/>
      <c r="AJ263" s="674"/>
      <c r="AK263" s="679"/>
      <c r="AL263" s="680"/>
      <c r="AM263" s="665"/>
      <c r="AN263" s="681"/>
      <c r="AO263" s="331"/>
      <c r="AP263" s="331"/>
      <c r="AQ263" s="331"/>
      <c r="AR263" s="331"/>
      <c r="AS263" s="331"/>
      <c r="AT263" s="331"/>
      <c r="AU263" s="331"/>
      <c r="AV263" s="331"/>
      <c r="AW263" s="331"/>
      <c r="AX263" s="331" t="e">
        <f>SUM(AW263/AT263*100)</f>
        <v>#DIV/0!</v>
      </c>
      <c r="AY263" s="345">
        <v>5</v>
      </c>
      <c r="AZ263" s="331"/>
      <c r="BA263" s="331">
        <f>SUM(AZ263/AY263*100)</f>
        <v>0</v>
      </c>
      <c r="BB263" s="204"/>
    </row>
    <row r="264" spans="1:54" ht="33.75" customHeight="1">
      <c r="A264" s="202"/>
      <c r="B264" s="1066"/>
      <c r="C264" s="984"/>
      <c r="D264" s="203" t="s">
        <v>1</v>
      </c>
      <c r="E264" s="271"/>
      <c r="F264" s="271"/>
      <c r="G264" s="277"/>
      <c r="H264" s="439"/>
      <c r="I264" s="439"/>
      <c r="J264" s="440"/>
      <c r="K264" s="439"/>
      <c r="L264" s="439"/>
      <c r="M264" s="439"/>
      <c r="N264" s="439"/>
      <c r="O264" s="439"/>
      <c r="P264" s="448"/>
      <c r="Q264" s="524"/>
      <c r="R264" s="524"/>
      <c r="S264" s="524"/>
      <c r="T264" s="524"/>
      <c r="U264" s="524"/>
      <c r="V264" s="524"/>
      <c r="W264" s="524"/>
      <c r="X264" s="524"/>
      <c r="Y264" s="524"/>
      <c r="Z264" s="674"/>
      <c r="AA264" s="679"/>
      <c r="AB264" s="680"/>
      <c r="AC264" s="674"/>
      <c r="AD264" s="681"/>
      <c r="AE264" s="674"/>
      <c r="AF264" s="679"/>
      <c r="AG264" s="680"/>
      <c r="AH264" s="665"/>
      <c r="AI264" s="681"/>
      <c r="AJ264" s="674"/>
      <c r="AK264" s="679"/>
      <c r="AL264" s="680"/>
      <c r="AM264" s="665"/>
      <c r="AN264" s="681"/>
      <c r="AO264" s="331"/>
      <c r="AP264" s="331"/>
      <c r="AQ264" s="331"/>
      <c r="AR264" s="331"/>
      <c r="AS264" s="331"/>
      <c r="AT264" s="331"/>
      <c r="AU264" s="331"/>
      <c r="AV264" s="331"/>
      <c r="AW264" s="331"/>
      <c r="AX264" s="331"/>
      <c r="AY264" s="345"/>
      <c r="AZ264" s="331"/>
      <c r="BA264" s="331"/>
      <c r="BB264" s="204"/>
    </row>
    <row r="265" spans="1:54" ht="33.75" customHeight="1">
      <c r="A265" s="202"/>
      <c r="B265" s="1066"/>
      <c r="C265" s="984"/>
      <c r="D265" s="205" t="s">
        <v>362</v>
      </c>
      <c r="E265" s="271"/>
      <c r="F265" s="271"/>
      <c r="G265" s="277"/>
      <c r="H265" s="439"/>
      <c r="I265" s="439"/>
      <c r="J265" s="440"/>
      <c r="K265" s="439"/>
      <c r="L265" s="439"/>
      <c r="M265" s="439"/>
      <c r="N265" s="439"/>
      <c r="O265" s="439"/>
      <c r="P265" s="448"/>
      <c r="Q265" s="524"/>
      <c r="R265" s="524"/>
      <c r="S265" s="524"/>
      <c r="T265" s="524"/>
      <c r="U265" s="524"/>
      <c r="V265" s="524"/>
      <c r="W265" s="524"/>
      <c r="X265" s="524"/>
      <c r="Y265" s="524"/>
      <c r="Z265" s="674"/>
      <c r="AA265" s="679"/>
      <c r="AB265" s="680"/>
      <c r="AC265" s="674"/>
      <c r="AD265" s="681"/>
      <c r="AE265" s="674"/>
      <c r="AF265" s="679"/>
      <c r="AG265" s="680"/>
      <c r="AH265" s="665"/>
      <c r="AI265" s="681"/>
      <c r="AJ265" s="674"/>
      <c r="AK265" s="679"/>
      <c r="AL265" s="680"/>
      <c r="AM265" s="665"/>
      <c r="AN265" s="681"/>
      <c r="AO265" s="331"/>
      <c r="AP265" s="331"/>
      <c r="AQ265" s="331"/>
      <c r="AR265" s="331"/>
      <c r="AS265" s="331"/>
      <c r="AT265" s="331"/>
      <c r="AU265" s="331"/>
      <c r="AV265" s="331"/>
      <c r="AW265" s="331"/>
      <c r="AX265" s="331"/>
      <c r="AY265" s="345"/>
      <c r="AZ265" s="331"/>
      <c r="BA265" s="331"/>
      <c r="BB265" s="204"/>
    </row>
    <row r="266" spans="1:54" ht="15.6">
      <c r="A266" s="202"/>
      <c r="B266" s="1066"/>
      <c r="C266" s="984"/>
      <c r="D266" s="206" t="s">
        <v>253</v>
      </c>
      <c r="E266" s="271">
        <f>SUM(H266,K266,N266,Q266,T266,W266,Z266,AE266,AJ266,AO266,AT266,AY266)</f>
        <v>5</v>
      </c>
      <c r="F266" s="271">
        <f>SUM(I266,L266,O266,R266,U266,X266,AC266,AH266,AM266,AR266,AW266,AZ266)</f>
        <v>0</v>
      </c>
      <c r="G266" s="277">
        <f>SUM(F266/E266*100)</f>
        <v>0</v>
      </c>
      <c r="H266" s="439"/>
      <c r="I266" s="439"/>
      <c r="J266" s="440"/>
      <c r="K266" s="439"/>
      <c r="L266" s="439"/>
      <c r="M266" s="439"/>
      <c r="N266" s="439"/>
      <c r="O266" s="439"/>
      <c r="P266" s="448"/>
      <c r="Q266" s="524"/>
      <c r="R266" s="524"/>
      <c r="S266" s="524"/>
      <c r="T266" s="524"/>
      <c r="U266" s="524"/>
      <c r="V266" s="524"/>
      <c r="W266" s="524"/>
      <c r="X266" s="524"/>
      <c r="Y266" s="524"/>
      <c r="Z266" s="674"/>
      <c r="AA266" s="679"/>
      <c r="AB266" s="680"/>
      <c r="AC266" s="674"/>
      <c r="AD266" s="681"/>
      <c r="AE266" s="674"/>
      <c r="AF266" s="679"/>
      <c r="AG266" s="680"/>
      <c r="AH266" s="665"/>
      <c r="AI266" s="681"/>
      <c r="AJ266" s="674"/>
      <c r="AK266" s="679"/>
      <c r="AL266" s="680"/>
      <c r="AM266" s="665"/>
      <c r="AN266" s="681"/>
      <c r="AO266" s="331"/>
      <c r="AP266" s="331"/>
      <c r="AQ266" s="331"/>
      <c r="AR266" s="331"/>
      <c r="AS266" s="331"/>
      <c r="AT266" s="331"/>
      <c r="AU266" s="331"/>
      <c r="AV266" s="331"/>
      <c r="AW266" s="331"/>
      <c r="AX266" s="331" t="e">
        <f t="shared" ref="AX266" si="28">SUM(AW266/AT266*100)</f>
        <v>#DIV/0!</v>
      </c>
      <c r="AY266" s="345">
        <v>5</v>
      </c>
      <c r="AZ266" s="331"/>
      <c r="BA266" s="331">
        <f>SUM(AZ266/AY266*100)</f>
        <v>0</v>
      </c>
      <c r="BB266" s="204"/>
    </row>
    <row r="267" spans="1:54" ht="33.75" customHeight="1">
      <c r="A267" s="202"/>
      <c r="B267" s="1066"/>
      <c r="C267" s="984"/>
      <c r="D267" s="206" t="s">
        <v>261</v>
      </c>
      <c r="E267" s="269">
        <f>SUM(H267,K267,N267,Q267,T267,W267,Z267,AE267,AJ267,AO267,AT267,AY267)</f>
        <v>5</v>
      </c>
      <c r="F267" s="269">
        <f>SUM(I267,L267,O267,R267,U267,X267,AA267,AF267,AK267,AP267,AU267,AZ267)</f>
        <v>0</v>
      </c>
      <c r="G267" s="277">
        <f>SUM(F267/E267*100)</f>
        <v>0</v>
      </c>
      <c r="H267" s="439"/>
      <c r="I267" s="439"/>
      <c r="J267" s="440"/>
      <c r="K267" s="439"/>
      <c r="L267" s="439"/>
      <c r="M267" s="439"/>
      <c r="N267" s="439"/>
      <c r="O267" s="439"/>
      <c r="P267" s="448"/>
      <c r="Q267" s="524"/>
      <c r="R267" s="524"/>
      <c r="S267" s="524"/>
      <c r="T267" s="524"/>
      <c r="U267" s="524"/>
      <c r="V267" s="524"/>
      <c r="W267" s="524"/>
      <c r="X267" s="524"/>
      <c r="Y267" s="524"/>
      <c r="Z267" s="674"/>
      <c r="AA267" s="679"/>
      <c r="AB267" s="680"/>
      <c r="AC267" s="674"/>
      <c r="AD267" s="681"/>
      <c r="AE267" s="674"/>
      <c r="AF267" s="679"/>
      <c r="AG267" s="680"/>
      <c r="AH267" s="665"/>
      <c r="AI267" s="681"/>
      <c r="AJ267" s="674"/>
      <c r="AK267" s="679"/>
      <c r="AL267" s="680"/>
      <c r="AM267" s="665"/>
      <c r="AN267" s="681"/>
      <c r="AO267" s="331"/>
      <c r="AP267" s="331"/>
      <c r="AQ267" s="331"/>
      <c r="AR267" s="331"/>
      <c r="AS267" s="331"/>
      <c r="AT267" s="331"/>
      <c r="AU267" s="331"/>
      <c r="AV267" s="331"/>
      <c r="AW267" s="331"/>
      <c r="AX267" s="331"/>
      <c r="AY267" s="345">
        <v>5</v>
      </c>
      <c r="AZ267" s="331"/>
      <c r="BA267" s="331">
        <f>SUM(AZ267/AY267*100)</f>
        <v>0</v>
      </c>
      <c r="BB267" s="204"/>
    </row>
    <row r="268" spans="1:54" ht="15.6">
      <c r="A268" s="202"/>
      <c r="B268" s="1066"/>
      <c r="C268" s="984"/>
      <c r="D268" s="206" t="s">
        <v>254</v>
      </c>
      <c r="E268" s="232"/>
      <c r="F268" s="232"/>
      <c r="G268" s="240"/>
      <c r="H268" s="439"/>
      <c r="I268" s="439"/>
      <c r="J268" s="440"/>
      <c r="K268" s="439"/>
      <c r="L268" s="439"/>
      <c r="M268" s="439"/>
      <c r="N268" s="439"/>
      <c r="O268" s="439"/>
      <c r="P268" s="448"/>
      <c r="Q268" s="524"/>
      <c r="R268" s="524"/>
      <c r="S268" s="524"/>
      <c r="T268" s="524"/>
      <c r="U268" s="524"/>
      <c r="V268" s="524"/>
      <c r="W268" s="524"/>
      <c r="X268" s="524"/>
      <c r="Y268" s="524"/>
      <c r="Z268" s="674"/>
      <c r="AA268" s="679"/>
      <c r="AB268" s="680"/>
      <c r="AC268" s="674"/>
      <c r="AD268" s="681"/>
      <c r="AE268" s="674"/>
      <c r="AF268" s="679"/>
      <c r="AG268" s="680"/>
      <c r="AH268" s="665"/>
      <c r="AI268" s="681"/>
      <c r="AJ268" s="674"/>
      <c r="AK268" s="679"/>
      <c r="AL268" s="680"/>
      <c r="AM268" s="665"/>
      <c r="AN268" s="681"/>
      <c r="AO268" s="331"/>
      <c r="AP268" s="331"/>
      <c r="AQ268" s="331"/>
      <c r="AR268" s="331"/>
      <c r="AS268" s="331"/>
      <c r="AT268" s="331"/>
      <c r="AU268" s="331"/>
      <c r="AV268" s="331"/>
      <c r="AW268" s="331"/>
      <c r="AX268" s="331"/>
      <c r="AY268" s="331"/>
      <c r="AZ268" s="331"/>
      <c r="BA268" s="331"/>
      <c r="BB268" s="204"/>
    </row>
    <row r="269" spans="1:54" ht="33.75" customHeight="1">
      <c r="A269" s="207"/>
      <c r="B269" s="1067"/>
      <c r="C269" s="985"/>
      <c r="D269" s="208" t="s">
        <v>7</v>
      </c>
      <c r="E269" s="232"/>
      <c r="F269" s="232"/>
      <c r="G269" s="240"/>
      <c r="H269" s="439"/>
      <c r="I269" s="439"/>
      <c r="J269" s="440"/>
      <c r="K269" s="439"/>
      <c r="L269" s="439"/>
      <c r="M269" s="439"/>
      <c r="N269" s="439"/>
      <c r="O269" s="439"/>
      <c r="P269" s="448"/>
      <c r="Q269" s="524"/>
      <c r="R269" s="524"/>
      <c r="S269" s="524"/>
      <c r="T269" s="524"/>
      <c r="U269" s="524"/>
      <c r="V269" s="524"/>
      <c r="W269" s="524"/>
      <c r="X269" s="524"/>
      <c r="Y269" s="524"/>
      <c r="Z269" s="674"/>
      <c r="AA269" s="679"/>
      <c r="AB269" s="680"/>
      <c r="AC269" s="674"/>
      <c r="AD269" s="681"/>
      <c r="AE269" s="674"/>
      <c r="AF269" s="679"/>
      <c r="AG269" s="680"/>
      <c r="AH269" s="665"/>
      <c r="AI269" s="681"/>
      <c r="AJ269" s="674"/>
      <c r="AK269" s="679"/>
      <c r="AL269" s="680"/>
      <c r="AM269" s="665"/>
      <c r="AN269" s="681"/>
      <c r="AO269" s="331"/>
      <c r="AP269" s="331"/>
      <c r="AQ269" s="331"/>
      <c r="AR269" s="331"/>
      <c r="AS269" s="331"/>
      <c r="AT269" s="331"/>
      <c r="AU269" s="331"/>
      <c r="AV269" s="331"/>
      <c r="AW269" s="331"/>
      <c r="AX269" s="331"/>
      <c r="AY269" s="331"/>
      <c r="AZ269" s="331"/>
      <c r="BA269" s="331"/>
      <c r="BB269" s="204"/>
    </row>
    <row r="270" spans="1:54" ht="47.25" customHeight="1">
      <c r="A270" s="202" t="s">
        <v>275</v>
      </c>
      <c r="B270" s="1065" t="s">
        <v>299</v>
      </c>
      <c r="C270" s="983" t="s">
        <v>284</v>
      </c>
      <c r="D270" s="201" t="s">
        <v>5</v>
      </c>
      <c r="E270" s="923">
        <f>SUM(H270,K270,N270,Q270,T270,W270,Z270,AE270,AJ270,AO270,AT270,AY270)</f>
        <v>174.64221000000001</v>
      </c>
      <c r="F270" s="271">
        <f>SUM(I270,L270,O270,R270,U270,X270,AC270,AH270,AM270,AR270,AW270,AZ270)</f>
        <v>0</v>
      </c>
      <c r="G270" s="277">
        <f>SUM(F270/E270*100)</f>
        <v>0</v>
      </c>
      <c r="H270" s="439"/>
      <c r="I270" s="439"/>
      <c r="J270" s="440"/>
      <c r="K270" s="439"/>
      <c r="L270" s="439"/>
      <c r="M270" s="439"/>
      <c r="N270" s="439"/>
      <c r="O270" s="439"/>
      <c r="P270" s="448"/>
      <c r="Q270" s="524"/>
      <c r="R270" s="524"/>
      <c r="S270" s="524"/>
      <c r="T270" s="524"/>
      <c r="U270" s="524"/>
      <c r="V270" s="524"/>
      <c r="W270" s="524"/>
      <c r="X270" s="524"/>
      <c r="Y270" s="524"/>
      <c r="Z270" s="674"/>
      <c r="AA270" s="679"/>
      <c r="AB270" s="680"/>
      <c r="AC270" s="674"/>
      <c r="AD270" s="681"/>
      <c r="AE270" s="674"/>
      <c r="AF270" s="679"/>
      <c r="AG270" s="680"/>
      <c r="AH270" s="665"/>
      <c r="AI270" s="681"/>
      <c r="AJ270" s="674"/>
      <c r="AK270" s="679"/>
      <c r="AL270" s="680"/>
      <c r="AM270" s="665"/>
      <c r="AN270" s="681"/>
      <c r="AO270" s="331"/>
      <c r="AP270" s="331"/>
      <c r="AQ270" s="331"/>
      <c r="AR270" s="331"/>
      <c r="AS270" s="331"/>
      <c r="AT270" s="331"/>
      <c r="AU270" s="331"/>
      <c r="AV270" s="331"/>
      <c r="AW270" s="331"/>
      <c r="AX270" s="331"/>
      <c r="AY270" s="345">
        <v>174.64221000000001</v>
      </c>
      <c r="AZ270" s="332">
        <v>0</v>
      </c>
      <c r="BA270" s="332">
        <f>SUM(AZ270/AY270*100)</f>
        <v>0</v>
      </c>
      <c r="BB270" s="1066"/>
    </row>
    <row r="271" spans="1:54" ht="33.75" customHeight="1">
      <c r="A271" s="202"/>
      <c r="B271" s="1066"/>
      <c r="C271" s="984"/>
      <c r="D271" s="203" t="s">
        <v>1</v>
      </c>
      <c r="E271" s="924"/>
      <c r="F271" s="271"/>
      <c r="G271" s="277"/>
      <c r="H271" s="439"/>
      <c r="I271" s="439"/>
      <c r="J271" s="440"/>
      <c r="K271" s="439"/>
      <c r="L271" s="439"/>
      <c r="M271" s="439"/>
      <c r="N271" s="439"/>
      <c r="O271" s="439"/>
      <c r="P271" s="448"/>
      <c r="Q271" s="524"/>
      <c r="R271" s="524"/>
      <c r="S271" s="524"/>
      <c r="T271" s="524"/>
      <c r="U271" s="524"/>
      <c r="V271" s="524"/>
      <c r="W271" s="524"/>
      <c r="X271" s="524"/>
      <c r="Y271" s="524"/>
      <c r="Z271" s="674"/>
      <c r="AA271" s="679"/>
      <c r="AB271" s="680"/>
      <c r="AC271" s="674"/>
      <c r="AD271" s="681"/>
      <c r="AE271" s="674"/>
      <c r="AF271" s="679"/>
      <c r="AG271" s="680"/>
      <c r="AH271" s="665"/>
      <c r="AI271" s="681"/>
      <c r="AJ271" s="674"/>
      <c r="AK271" s="679"/>
      <c r="AL271" s="680"/>
      <c r="AM271" s="665"/>
      <c r="AN271" s="681"/>
      <c r="AO271" s="331"/>
      <c r="AP271" s="331"/>
      <c r="AQ271" s="331"/>
      <c r="AR271" s="331"/>
      <c r="AS271" s="331"/>
      <c r="AT271" s="331"/>
      <c r="AU271" s="331"/>
      <c r="AV271" s="331"/>
      <c r="AW271" s="331"/>
      <c r="AX271" s="331"/>
      <c r="AY271" s="345"/>
      <c r="AZ271" s="332"/>
      <c r="BA271" s="332"/>
      <c r="BB271" s="1066"/>
    </row>
    <row r="272" spans="1:54" ht="33.75" customHeight="1">
      <c r="A272" s="202"/>
      <c r="B272" s="1066"/>
      <c r="C272" s="984"/>
      <c r="D272" s="205" t="s">
        <v>362</v>
      </c>
      <c r="E272" s="924"/>
      <c r="F272" s="271"/>
      <c r="G272" s="277"/>
      <c r="H272" s="439"/>
      <c r="I272" s="439"/>
      <c r="J272" s="440"/>
      <c r="K272" s="439"/>
      <c r="L272" s="439"/>
      <c r="M272" s="439"/>
      <c r="N272" s="439"/>
      <c r="O272" s="439"/>
      <c r="P272" s="448"/>
      <c r="Q272" s="524"/>
      <c r="R272" s="524"/>
      <c r="S272" s="524"/>
      <c r="T272" s="524"/>
      <c r="U272" s="524"/>
      <c r="V272" s="524"/>
      <c r="W272" s="524"/>
      <c r="X272" s="524"/>
      <c r="Y272" s="524"/>
      <c r="Z272" s="674"/>
      <c r="AA272" s="679"/>
      <c r="AB272" s="680"/>
      <c r="AC272" s="674"/>
      <c r="AD272" s="681"/>
      <c r="AE272" s="674"/>
      <c r="AF272" s="679"/>
      <c r="AG272" s="680"/>
      <c r="AH272" s="665"/>
      <c r="AI272" s="681"/>
      <c r="AJ272" s="674"/>
      <c r="AK272" s="679"/>
      <c r="AL272" s="680"/>
      <c r="AM272" s="665"/>
      <c r="AN272" s="681"/>
      <c r="AO272" s="331"/>
      <c r="AP272" s="331"/>
      <c r="AQ272" s="331"/>
      <c r="AR272" s="331"/>
      <c r="AS272" s="331"/>
      <c r="AT272" s="331"/>
      <c r="AU272" s="331"/>
      <c r="AV272" s="331"/>
      <c r="AW272" s="331"/>
      <c r="AX272" s="331"/>
      <c r="AY272" s="345"/>
      <c r="AZ272" s="332"/>
      <c r="BA272" s="332"/>
      <c r="BB272" s="1066"/>
    </row>
    <row r="273" spans="1:54" ht="15.6">
      <c r="A273" s="202"/>
      <c r="B273" s="1066"/>
      <c r="C273" s="984"/>
      <c r="D273" s="206" t="s">
        <v>253</v>
      </c>
      <c r="E273" s="923">
        <f>SUM(H273,K273,N273,Q273,T273,W273,Z273,AE273,AJ273,AO273,AT273,AY273)</f>
        <v>174.64221000000001</v>
      </c>
      <c r="F273" s="271">
        <f>SUM(I273,L273,O273,R273,U273,X273,AC273,AH273,AM273,AR273,AW273,AZ273)</f>
        <v>0</v>
      </c>
      <c r="G273" s="277">
        <f>SUM(F273/E273*100)</f>
        <v>0</v>
      </c>
      <c r="H273" s="439"/>
      <c r="I273" s="439"/>
      <c r="J273" s="440"/>
      <c r="K273" s="439"/>
      <c r="L273" s="439"/>
      <c r="M273" s="439"/>
      <c r="N273" s="439"/>
      <c r="O273" s="439"/>
      <c r="P273" s="448"/>
      <c r="Q273" s="524"/>
      <c r="R273" s="524"/>
      <c r="S273" s="524"/>
      <c r="T273" s="524"/>
      <c r="U273" s="524"/>
      <c r="V273" s="524"/>
      <c r="W273" s="524"/>
      <c r="X273" s="524"/>
      <c r="Y273" s="524"/>
      <c r="Z273" s="674"/>
      <c r="AA273" s="679"/>
      <c r="AB273" s="680"/>
      <c r="AC273" s="674"/>
      <c r="AD273" s="681"/>
      <c r="AE273" s="674"/>
      <c r="AF273" s="679"/>
      <c r="AG273" s="680"/>
      <c r="AH273" s="665"/>
      <c r="AI273" s="681"/>
      <c r="AJ273" s="674"/>
      <c r="AK273" s="679"/>
      <c r="AL273" s="680"/>
      <c r="AM273" s="665"/>
      <c r="AN273" s="681"/>
      <c r="AO273" s="331"/>
      <c r="AP273" s="331"/>
      <c r="AQ273" s="331"/>
      <c r="AR273" s="331"/>
      <c r="AS273" s="331"/>
      <c r="AT273" s="331"/>
      <c r="AU273" s="331"/>
      <c r="AV273" s="331"/>
      <c r="AW273" s="331"/>
      <c r="AX273" s="331"/>
      <c r="AY273" s="345">
        <v>174.64221000000001</v>
      </c>
      <c r="AZ273" s="332">
        <v>0</v>
      </c>
      <c r="BA273" s="332">
        <f t="shared" ref="BA273:BA274" si="29">SUM(AZ273/AY273*100)</f>
        <v>0</v>
      </c>
      <c r="BB273" s="204"/>
    </row>
    <row r="274" spans="1:54" ht="33.75" customHeight="1">
      <c r="A274" s="202"/>
      <c r="B274" s="1066"/>
      <c r="C274" s="984"/>
      <c r="D274" s="206" t="s">
        <v>261</v>
      </c>
      <c r="E274" s="923">
        <f>SUM(H274,K274,N274,Q274,T274,W274,Z274,AE274,AJ274,AO274,AT274,AY274)</f>
        <v>109.69664</v>
      </c>
      <c r="F274" s="269">
        <f>SUM(I274,L274,O274,R274,U274,X274,AA274,AF274,AK274,AP274,AU274,AZ274)</f>
        <v>0</v>
      </c>
      <c r="G274" s="277">
        <f>SUM(F274/E274*100)</f>
        <v>0</v>
      </c>
      <c r="H274" s="439"/>
      <c r="I274" s="439"/>
      <c r="J274" s="440"/>
      <c r="K274" s="439"/>
      <c r="L274" s="439"/>
      <c r="M274" s="439"/>
      <c r="N274" s="439"/>
      <c r="O274" s="439"/>
      <c r="P274" s="448"/>
      <c r="Q274" s="524"/>
      <c r="R274" s="524"/>
      <c r="S274" s="524"/>
      <c r="T274" s="524"/>
      <c r="U274" s="524"/>
      <c r="V274" s="524"/>
      <c r="W274" s="524"/>
      <c r="X274" s="524"/>
      <c r="Y274" s="524"/>
      <c r="Z274" s="674"/>
      <c r="AA274" s="679"/>
      <c r="AB274" s="680"/>
      <c r="AC274" s="674"/>
      <c r="AD274" s="681"/>
      <c r="AE274" s="674"/>
      <c r="AF274" s="679"/>
      <c r="AG274" s="680"/>
      <c r="AH274" s="665"/>
      <c r="AI274" s="681"/>
      <c r="AJ274" s="674"/>
      <c r="AK274" s="679"/>
      <c r="AL274" s="680"/>
      <c r="AM274" s="665"/>
      <c r="AN274" s="681"/>
      <c r="AO274" s="331"/>
      <c r="AP274" s="331"/>
      <c r="AQ274" s="331"/>
      <c r="AR274" s="331"/>
      <c r="AS274" s="331"/>
      <c r="AT274" s="331"/>
      <c r="AU274" s="331"/>
      <c r="AV274" s="331"/>
      <c r="AW274" s="331"/>
      <c r="AX274" s="331"/>
      <c r="AY274" s="345">
        <v>109.69664</v>
      </c>
      <c r="AZ274" s="331"/>
      <c r="BA274" s="332">
        <f t="shared" si="29"/>
        <v>0</v>
      </c>
      <c r="BB274" s="204"/>
    </row>
    <row r="275" spans="1:54" ht="15.6">
      <c r="A275" s="202"/>
      <c r="B275" s="1066"/>
      <c r="C275" s="984"/>
      <c r="D275" s="206" t="s">
        <v>254</v>
      </c>
      <c r="E275" s="232"/>
      <c r="F275" s="232"/>
      <c r="G275" s="240"/>
      <c r="H275" s="439"/>
      <c r="I275" s="439"/>
      <c r="J275" s="440"/>
      <c r="K275" s="439"/>
      <c r="L275" s="439"/>
      <c r="M275" s="439"/>
      <c r="N275" s="439"/>
      <c r="O275" s="439"/>
      <c r="P275" s="448"/>
      <c r="Q275" s="524"/>
      <c r="R275" s="524"/>
      <c r="S275" s="524"/>
      <c r="T275" s="524"/>
      <c r="U275" s="524"/>
      <c r="V275" s="524"/>
      <c r="W275" s="524"/>
      <c r="X275" s="524"/>
      <c r="Y275" s="524"/>
      <c r="Z275" s="674"/>
      <c r="AA275" s="679"/>
      <c r="AB275" s="680"/>
      <c r="AC275" s="674"/>
      <c r="AD275" s="681"/>
      <c r="AE275" s="674"/>
      <c r="AF275" s="679"/>
      <c r="AG275" s="680"/>
      <c r="AH275" s="665"/>
      <c r="AI275" s="681"/>
      <c r="AJ275" s="674"/>
      <c r="AK275" s="679"/>
      <c r="AL275" s="680"/>
      <c r="AM275" s="665"/>
      <c r="AN275" s="681"/>
      <c r="AO275" s="331"/>
      <c r="AP275" s="331"/>
      <c r="AQ275" s="331"/>
      <c r="AR275" s="331"/>
      <c r="AS275" s="331"/>
      <c r="AT275" s="331"/>
      <c r="AU275" s="331"/>
      <c r="AV275" s="331"/>
      <c r="AW275" s="331"/>
      <c r="AX275" s="331"/>
      <c r="AY275" s="331"/>
      <c r="AZ275" s="331"/>
      <c r="BA275" s="331"/>
      <c r="BB275" s="204"/>
    </row>
    <row r="276" spans="1:54" ht="33.75" customHeight="1">
      <c r="A276" s="207"/>
      <c r="B276" s="1067"/>
      <c r="C276" s="985"/>
      <c r="D276" s="208" t="s">
        <v>7</v>
      </c>
      <c r="E276" s="232"/>
      <c r="F276" s="232"/>
      <c r="G276" s="240"/>
      <c r="H276" s="439"/>
      <c r="I276" s="439"/>
      <c r="J276" s="440"/>
      <c r="K276" s="439"/>
      <c r="L276" s="439"/>
      <c r="M276" s="439"/>
      <c r="N276" s="439"/>
      <c r="O276" s="439"/>
      <c r="P276" s="448"/>
      <c r="Q276" s="524"/>
      <c r="R276" s="524"/>
      <c r="S276" s="524"/>
      <c r="T276" s="524"/>
      <c r="U276" s="524"/>
      <c r="V276" s="524"/>
      <c r="W276" s="524"/>
      <c r="X276" s="524"/>
      <c r="Y276" s="524"/>
      <c r="Z276" s="674"/>
      <c r="AA276" s="679"/>
      <c r="AB276" s="680"/>
      <c r="AC276" s="674"/>
      <c r="AD276" s="681"/>
      <c r="AE276" s="674"/>
      <c r="AF276" s="679"/>
      <c r="AG276" s="680"/>
      <c r="AH276" s="665"/>
      <c r="AI276" s="681"/>
      <c r="AJ276" s="674"/>
      <c r="AK276" s="679"/>
      <c r="AL276" s="680"/>
      <c r="AM276" s="665"/>
      <c r="AN276" s="681"/>
      <c r="AO276" s="331"/>
      <c r="AP276" s="331"/>
      <c r="AQ276" s="331"/>
      <c r="AR276" s="331"/>
      <c r="AS276" s="331"/>
      <c r="AT276" s="331"/>
      <c r="AU276" s="331"/>
      <c r="AV276" s="331"/>
      <c r="AW276" s="331"/>
      <c r="AX276" s="331"/>
      <c r="AY276" s="331"/>
      <c r="AZ276" s="331"/>
      <c r="BA276" s="331"/>
      <c r="BB276" s="204"/>
    </row>
    <row r="277" spans="1:54" ht="15.6">
      <c r="A277" s="202" t="s">
        <v>276</v>
      </c>
      <c r="B277" s="1065" t="s">
        <v>300</v>
      </c>
      <c r="C277" s="983" t="s">
        <v>284</v>
      </c>
      <c r="D277" s="201" t="s">
        <v>5</v>
      </c>
      <c r="E277" s="271">
        <f>SUM(H277,K277,N277,Q277,T277,W277,Z277,AE277,AJ277,AO277,AT277,AY277)</f>
        <v>492.35</v>
      </c>
      <c r="F277" s="271">
        <f>SUM(I277,L277,O277,R277,U277,X277,AC277,AH277,AM277,AR277,AW277,AZ277)</f>
        <v>492.35</v>
      </c>
      <c r="G277" s="277">
        <f>SUM(F277/E277*100)</f>
        <v>100</v>
      </c>
      <c r="H277" s="439"/>
      <c r="I277" s="439"/>
      <c r="J277" s="440"/>
      <c r="K277" s="439"/>
      <c r="L277" s="439"/>
      <c r="M277" s="439"/>
      <c r="N277" s="439"/>
      <c r="O277" s="439"/>
      <c r="P277" s="448"/>
      <c r="Q277" s="524"/>
      <c r="R277" s="524"/>
      <c r="S277" s="524"/>
      <c r="T277" s="524"/>
      <c r="U277" s="524"/>
      <c r="V277" s="524"/>
      <c r="W277" s="524"/>
      <c r="X277" s="524"/>
      <c r="Y277" s="524"/>
      <c r="Z277" s="674"/>
      <c r="AA277" s="679"/>
      <c r="AB277" s="680"/>
      <c r="AC277" s="674"/>
      <c r="AD277" s="681"/>
      <c r="AE277" s="674">
        <v>249.9</v>
      </c>
      <c r="AF277" s="679"/>
      <c r="AG277" s="680"/>
      <c r="AH277" s="674">
        <v>249.9</v>
      </c>
      <c r="AI277" s="674">
        <f>SUM(AH277/AE277*100)</f>
        <v>100</v>
      </c>
      <c r="AJ277" s="674">
        <v>242.45</v>
      </c>
      <c r="AK277" s="679"/>
      <c r="AL277" s="680"/>
      <c r="AM277" s="674">
        <v>242.45</v>
      </c>
      <c r="AN277" s="681">
        <f>SUM(AM277/AJ277*100)</f>
        <v>100</v>
      </c>
      <c r="AO277" s="915"/>
      <c r="AP277" s="331"/>
      <c r="AQ277" s="331"/>
      <c r="AR277" s="331"/>
      <c r="AS277" s="331"/>
      <c r="AT277" s="331"/>
      <c r="AU277" s="331"/>
      <c r="AV277" s="331"/>
      <c r="AW277" s="331"/>
      <c r="AX277" s="331" t="e">
        <f>SUM(AW277/AT277*100)</f>
        <v>#DIV/0!</v>
      </c>
      <c r="AY277" s="331"/>
      <c r="AZ277" s="331"/>
      <c r="BA277" s="331"/>
      <c r="BB277" s="204"/>
    </row>
    <row r="278" spans="1:54" ht="33.75" customHeight="1">
      <c r="A278" s="202"/>
      <c r="B278" s="1066"/>
      <c r="C278" s="984"/>
      <c r="D278" s="203" t="s">
        <v>1</v>
      </c>
      <c r="E278" s="271"/>
      <c r="F278" s="271"/>
      <c r="G278" s="277"/>
      <c r="H278" s="439"/>
      <c r="I278" s="439"/>
      <c r="J278" s="440"/>
      <c r="K278" s="439"/>
      <c r="L278" s="439"/>
      <c r="M278" s="439"/>
      <c r="N278" s="439"/>
      <c r="O278" s="439"/>
      <c r="P278" s="448"/>
      <c r="Q278" s="524"/>
      <c r="R278" s="524"/>
      <c r="S278" s="524"/>
      <c r="T278" s="524"/>
      <c r="U278" s="524"/>
      <c r="V278" s="524"/>
      <c r="W278" s="524"/>
      <c r="X278" s="524"/>
      <c r="Y278" s="524"/>
      <c r="Z278" s="674"/>
      <c r="AA278" s="679"/>
      <c r="AB278" s="680"/>
      <c r="AC278" s="674"/>
      <c r="AD278" s="681"/>
      <c r="AE278" s="674"/>
      <c r="AF278" s="679"/>
      <c r="AG278" s="680"/>
      <c r="AH278" s="674"/>
      <c r="AI278" s="674"/>
      <c r="AJ278" s="674"/>
      <c r="AK278" s="679"/>
      <c r="AL278" s="680"/>
      <c r="AM278" s="674"/>
      <c r="AN278" s="681"/>
      <c r="AO278" s="915"/>
      <c r="AP278" s="331"/>
      <c r="AQ278" s="331"/>
      <c r="AR278" s="331"/>
      <c r="AS278" s="331"/>
      <c r="AT278" s="331"/>
      <c r="AU278" s="331"/>
      <c r="AV278" s="331"/>
      <c r="AW278" s="331"/>
      <c r="AX278" s="331"/>
      <c r="AY278" s="331"/>
      <c r="AZ278" s="331"/>
      <c r="BA278" s="331"/>
      <c r="BB278" s="204"/>
    </row>
    <row r="279" spans="1:54" ht="33.75" customHeight="1">
      <c r="A279" s="202"/>
      <c r="B279" s="1066"/>
      <c r="C279" s="984"/>
      <c r="D279" s="205" t="s">
        <v>362</v>
      </c>
      <c r="E279" s="271"/>
      <c r="F279" s="271"/>
      <c r="G279" s="277"/>
      <c r="H279" s="439"/>
      <c r="I279" s="439"/>
      <c r="J279" s="440"/>
      <c r="K279" s="439"/>
      <c r="L279" s="439"/>
      <c r="M279" s="439"/>
      <c r="N279" s="439"/>
      <c r="O279" s="439"/>
      <c r="P279" s="448"/>
      <c r="Q279" s="524"/>
      <c r="R279" s="524"/>
      <c r="S279" s="524"/>
      <c r="T279" s="524"/>
      <c r="U279" s="524"/>
      <c r="V279" s="524"/>
      <c r="W279" s="524"/>
      <c r="X279" s="524"/>
      <c r="Y279" s="524"/>
      <c r="Z279" s="674"/>
      <c r="AA279" s="679"/>
      <c r="AB279" s="680"/>
      <c r="AC279" s="674"/>
      <c r="AD279" s="681"/>
      <c r="AE279" s="674"/>
      <c r="AF279" s="679"/>
      <c r="AG279" s="680"/>
      <c r="AH279" s="674"/>
      <c r="AI279" s="674"/>
      <c r="AJ279" s="674"/>
      <c r="AK279" s="679"/>
      <c r="AL279" s="680"/>
      <c r="AM279" s="674"/>
      <c r="AN279" s="681"/>
      <c r="AO279" s="915"/>
      <c r="AP279" s="331"/>
      <c r="AQ279" s="331"/>
      <c r="AR279" s="331"/>
      <c r="AS279" s="331"/>
      <c r="AT279" s="331"/>
      <c r="AU279" s="331"/>
      <c r="AV279" s="331"/>
      <c r="AW279" s="331"/>
      <c r="AX279" s="331"/>
      <c r="AY279" s="331"/>
      <c r="AZ279" s="331"/>
      <c r="BA279" s="331"/>
      <c r="BB279" s="204"/>
    </row>
    <row r="280" spans="1:54" ht="15.6">
      <c r="A280" s="202"/>
      <c r="B280" s="1066"/>
      <c r="C280" s="984"/>
      <c r="D280" s="206" t="s">
        <v>253</v>
      </c>
      <c r="E280" s="271">
        <f>SUM(H280,K280,N280,Q280,T280,W280,Z280,AE280,AJ280,AO280,AT280,AY280)</f>
        <v>492.35</v>
      </c>
      <c r="F280" s="271">
        <f>SUM(I280,L280,O280,R280,U280,X280,AC280,AH280,AM280,AR280,AW280,AZ280)</f>
        <v>492.35</v>
      </c>
      <c r="G280" s="277">
        <f>SUM(F280/E280*100)</f>
        <v>100</v>
      </c>
      <c r="H280" s="439"/>
      <c r="I280" s="439"/>
      <c r="J280" s="440"/>
      <c r="K280" s="439"/>
      <c r="L280" s="439"/>
      <c r="M280" s="439"/>
      <c r="N280" s="439"/>
      <c r="O280" s="439"/>
      <c r="P280" s="448"/>
      <c r="Q280" s="524"/>
      <c r="R280" s="524"/>
      <c r="S280" s="524"/>
      <c r="T280" s="524"/>
      <c r="U280" s="524"/>
      <c r="V280" s="524"/>
      <c r="W280" s="524"/>
      <c r="X280" s="524"/>
      <c r="Y280" s="524"/>
      <c r="Z280" s="674"/>
      <c r="AA280" s="679"/>
      <c r="AB280" s="680"/>
      <c r="AC280" s="674"/>
      <c r="AD280" s="681"/>
      <c r="AE280" s="674">
        <v>249.9</v>
      </c>
      <c r="AF280" s="679"/>
      <c r="AG280" s="680"/>
      <c r="AH280" s="674">
        <v>249.9</v>
      </c>
      <c r="AI280" s="674">
        <f t="shared" ref="AI280:AI281" si="30">SUM(AH280/AE280*100)</f>
        <v>100</v>
      </c>
      <c r="AJ280" s="674">
        <v>242.45</v>
      </c>
      <c r="AK280" s="679"/>
      <c r="AL280" s="680"/>
      <c r="AM280" s="674">
        <v>242.45</v>
      </c>
      <c r="AN280" s="681">
        <f>SUM(AM280/AJ280*100)</f>
        <v>100</v>
      </c>
      <c r="AO280" s="916"/>
      <c r="AP280" s="331"/>
      <c r="AQ280" s="331"/>
      <c r="AR280" s="331"/>
      <c r="AS280" s="331"/>
      <c r="AT280" s="331"/>
      <c r="AU280" s="331"/>
      <c r="AV280" s="331"/>
      <c r="AW280" s="331"/>
      <c r="AX280" s="331" t="e">
        <f>SUM(AW280/AT280*100)</f>
        <v>#DIV/0!</v>
      </c>
      <c r="AY280" s="331"/>
      <c r="AZ280" s="331"/>
      <c r="BA280" s="331"/>
      <c r="BB280" s="204"/>
    </row>
    <row r="281" spans="1:54" ht="33.75" customHeight="1">
      <c r="A281" s="202"/>
      <c r="B281" s="1066"/>
      <c r="C281" s="984"/>
      <c r="D281" s="206" t="s">
        <v>261</v>
      </c>
      <c r="E281" s="269">
        <f>SUM(H281,K281,N281,Q281,T281,W281,Z281,AE281,AJ281,AO281,AT281,AY281)</f>
        <v>300</v>
      </c>
      <c r="F281" s="271">
        <f>SUM(I281,L281,O281,R281,U281,X281,AC281,AH281,AM281,AR281,AW281,AZ281)</f>
        <v>300</v>
      </c>
      <c r="G281" s="277">
        <f>SUM(F281/E281*100)</f>
        <v>100</v>
      </c>
      <c r="H281" s="439"/>
      <c r="I281" s="439"/>
      <c r="J281" s="440"/>
      <c r="K281" s="439"/>
      <c r="L281" s="439"/>
      <c r="M281" s="439"/>
      <c r="N281" s="439"/>
      <c r="O281" s="439"/>
      <c r="P281" s="448"/>
      <c r="Q281" s="524"/>
      <c r="R281" s="524"/>
      <c r="S281" s="524"/>
      <c r="T281" s="524"/>
      <c r="U281" s="524"/>
      <c r="V281" s="524"/>
      <c r="W281" s="524"/>
      <c r="X281" s="524"/>
      <c r="Y281" s="524"/>
      <c r="Z281" s="674"/>
      <c r="AA281" s="679"/>
      <c r="AB281" s="680"/>
      <c r="AC281" s="674"/>
      <c r="AD281" s="681"/>
      <c r="AE281" s="674">
        <v>57.55</v>
      </c>
      <c r="AF281" s="679"/>
      <c r="AG281" s="680"/>
      <c r="AH281" s="674">
        <v>57.55</v>
      </c>
      <c r="AI281" s="674">
        <f t="shared" si="30"/>
        <v>100</v>
      </c>
      <c r="AJ281" s="674">
        <v>242.45</v>
      </c>
      <c r="AK281" s="679"/>
      <c r="AL281" s="680"/>
      <c r="AM281" s="674">
        <v>242.45</v>
      </c>
      <c r="AN281" s="681"/>
      <c r="AO281" s="331">
        <v>0</v>
      </c>
      <c r="AP281" s="331"/>
      <c r="AQ281" s="331"/>
      <c r="AR281" s="331"/>
      <c r="AS281" s="331"/>
      <c r="AT281" s="331"/>
      <c r="AU281" s="331"/>
      <c r="AV281" s="331"/>
      <c r="AW281" s="331"/>
      <c r="AX281" s="331"/>
      <c r="AY281" s="331"/>
      <c r="AZ281" s="331"/>
      <c r="BA281" s="331"/>
      <c r="BB281" s="204"/>
    </row>
    <row r="282" spans="1:54" ht="15.6">
      <c r="A282" s="202"/>
      <c r="B282" s="1066"/>
      <c r="C282" s="984"/>
      <c r="D282" s="206" t="s">
        <v>254</v>
      </c>
      <c r="E282" s="232"/>
      <c r="F282" s="232"/>
      <c r="G282" s="240"/>
      <c r="H282" s="439"/>
      <c r="I282" s="439"/>
      <c r="J282" s="440"/>
      <c r="K282" s="439"/>
      <c r="L282" s="439"/>
      <c r="M282" s="439"/>
      <c r="N282" s="439"/>
      <c r="O282" s="439"/>
      <c r="P282" s="448"/>
      <c r="Q282" s="524"/>
      <c r="R282" s="524"/>
      <c r="S282" s="524"/>
      <c r="T282" s="524"/>
      <c r="U282" s="524"/>
      <c r="V282" s="524"/>
      <c r="W282" s="524"/>
      <c r="X282" s="524"/>
      <c r="Y282" s="524"/>
      <c r="Z282" s="674"/>
      <c r="AA282" s="679"/>
      <c r="AB282" s="680"/>
      <c r="AC282" s="674"/>
      <c r="AD282" s="681"/>
      <c r="AE282" s="674"/>
      <c r="AF282" s="679"/>
      <c r="AG282" s="680"/>
      <c r="AH282" s="665"/>
      <c r="AI282" s="681"/>
      <c r="AJ282" s="674"/>
      <c r="AK282" s="679"/>
      <c r="AL282" s="680"/>
      <c r="AM282" s="665"/>
      <c r="AN282" s="681"/>
      <c r="AO282" s="331"/>
      <c r="AP282" s="331"/>
      <c r="AQ282" s="331"/>
      <c r="AR282" s="331"/>
      <c r="AS282" s="331"/>
      <c r="AT282" s="331"/>
      <c r="AU282" s="331"/>
      <c r="AV282" s="331"/>
      <c r="AW282" s="331"/>
      <c r="AX282" s="331"/>
      <c r="AY282" s="331"/>
      <c r="AZ282" s="331"/>
      <c r="BA282" s="331"/>
      <c r="BB282" s="204"/>
    </row>
    <row r="283" spans="1:54" ht="33.75" customHeight="1">
      <c r="A283" s="207"/>
      <c r="B283" s="1067"/>
      <c r="C283" s="985"/>
      <c r="D283" s="208" t="s">
        <v>7</v>
      </c>
      <c r="E283" s="232"/>
      <c r="F283" s="232"/>
      <c r="G283" s="240"/>
      <c r="H283" s="439"/>
      <c r="I283" s="439"/>
      <c r="J283" s="440"/>
      <c r="K283" s="439"/>
      <c r="L283" s="439"/>
      <c r="M283" s="439"/>
      <c r="N283" s="439"/>
      <c r="O283" s="439"/>
      <c r="P283" s="448"/>
      <c r="Q283" s="524"/>
      <c r="R283" s="524"/>
      <c r="S283" s="524"/>
      <c r="T283" s="524"/>
      <c r="U283" s="524"/>
      <c r="V283" s="524"/>
      <c r="W283" s="524"/>
      <c r="X283" s="524"/>
      <c r="Y283" s="524"/>
      <c r="Z283" s="674"/>
      <c r="AA283" s="679"/>
      <c r="AB283" s="680"/>
      <c r="AC283" s="674"/>
      <c r="AD283" s="681"/>
      <c r="AE283" s="674"/>
      <c r="AF283" s="679"/>
      <c r="AG283" s="680"/>
      <c r="AH283" s="665"/>
      <c r="AI283" s="681"/>
      <c r="AJ283" s="674"/>
      <c r="AK283" s="679"/>
      <c r="AL283" s="680"/>
      <c r="AM283" s="665"/>
      <c r="AN283" s="681"/>
      <c r="AO283" s="331"/>
      <c r="AP283" s="331"/>
      <c r="AQ283" s="331"/>
      <c r="AR283" s="331"/>
      <c r="AS283" s="331"/>
      <c r="AT283" s="331"/>
      <c r="AU283" s="331"/>
      <c r="AV283" s="331"/>
      <c r="AW283" s="331"/>
      <c r="AX283" s="331"/>
      <c r="AY283" s="331"/>
      <c r="AZ283" s="331"/>
      <c r="BA283" s="331"/>
      <c r="BB283" s="204"/>
    </row>
    <row r="284" spans="1:54" s="178" customFormat="1" ht="15.6">
      <c r="A284" s="210"/>
      <c r="B284" s="999" t="s">
        <v>345</v>
      </c>
      <c r="C284" s="1075"/>
      <c r="D284" s="211" t="s">
        <v>5</v>
      </c>
      <c r="E284" s="293">
        <f>SUM(E186,E193,E200,E207,E214,E221,E228,E235,E242,E249,E256,E263,E270,E277)</f>
        <v>1057.02334</v>
      </c>
      <c r="F284" s="293">
        <f>SUM(F186,F193,F200,F207,F214,F221,F228,F235,F242,F249,F256,F263,F270,F277)</f>
        <v>877.38112999999998</v>
      </c>
      <c r="G284" s="925">
        <f>SUM(F284/E284*100)</f>
        <v>83.004896561697493</v>
      </c>
      <c r="H284" s="457">
        <f>SUM(H186,H193,H200,H207,H214,H221,H228,H235,H242,H249,H256,H263,H270,H277)</f>
        <v>0</v>
      </c>
      <c r="I284" s="457">
        <f>SUM(I186,I193,I200,I207,I214,I221,I228,I235,I242,I249,I256,I263,I270,I277)</f>
        <v>0</v>
      </c>
      <c r="J284" s="460" t="e">
        <f>SUM(I284/H284*100)</f>
        <v>#DIV/0!</v>
      </c>
      <c r="K284" s="457">
        <f>SUM(K186,K193,K200,K207,K214,K221,K228,K235,K242,K249,K256,K263,K270,K277)</f>
        <v>60.509</v>
      </c>
      <c r="L284" s="457">
        <f>SUM(L186,L193,L200,L207,L214,L221,L228,L235,L242,L249,L256,L263,L270,L277)</f>
        <v>60.509</v>
      </c>
      <c r="M284" s="461">
        <f>SUM(L284/K284*100)</f>
        <v>100</v>
      </c>
      <c r="N284" s="457">
        <f>SUM(N186,N193,N200,N207,N214,N221,N228,N235,N242,N249,N256,N263,N270,N277)</f>
        <v>0</v>
      </c>
      <c r="O284" s="457">
        <f>SUM(O186,O193,O200,O207,O214,O221,O228,O235,O242,O249,O256,O263,O270,O277)</f>
        <v>0</v>
      </c>
      <c r="P284" s="460" t="e">
        <f>SUM(O284/N284*100)</f>
        <v>#DIV/0!</v>
      </c>
      <c r="Q284" s="531">
        <f>SUM(Q186,Q193,Q200,Q207,Q214,Q221,Q228,Q235,Q242,Q249,Q256,Q263,Q270,Q277)</f>
        <v>1.2</v>
      </c>
      <c r="R284" s="531">
        <f>SUM(R186,R193,R200,R207,R214,R221,R228,R235,R242,R249,R256,R263,R270,R277)</f>
        <v>1.2</v>
      </c>
      <c r="S284" s="534">
        <f>SUM(R284/Q284*100)</f>
        <v>100</v>
      </c>
      <c r="T284" s="531">
        <f>SUM(T186,T193,T200,T207,T214,T221,T228,T235,T242,T249,T256,T263,T270,T277)</f>
        <v>55.245959999999997</v>
      </c>
      <c r="U284" s="531">
        <f>SUM(U186,U193,U200,U207,U214,U221,U228,U235,U242,U249,U256,U263,U270,U277)</f>
        <v>55.245959999999997</v>
      </c>
      <c r="V284" s="534">
        <f>SUM(U284/T284*100)</f>
        <v>100</v>
      </c>
      <c r="W284" s="531">
        <f>SUM(W186,W193,W200,W207,W214,W221,W228,W235,W242,W249,W256,W263,W270,W277)</f>
        <v>0</v>
      </c>
      <c r="X284" s="531">
        <f>SUM(X186,X193,X200,X207,X214,X221,X228,X235,X242,X249,X256,X263,X270,X277)</f>
        <v>0</v>
      </c>
      <c r="Y284" s="534" t="e">
        <f>SUM(X284/W284*100)</f>
        <v>#DIV/0!</v>
      </c>
      <c r="Z284" s="712">
        <f>SUM(Z186,Z193,Z200,Z207,Z214,Z221,Z228,Z235,Z242,Z249,Z256,Z263,Z270,Z277)</f>
        <v>85.433999999999997</v>
      </c>
      <c r="AA284" s="691"/>
      <c r="AB284" s="692"/>
      <c r="AC284" s="712">
        <f>SUM(AC186,AC193,AC200,AC207,AC214,AC221,AC228,AC235,AC242,AC249,AC256,AC263,AC270,AC277)</f>
        <v>85.433999999999997</v>
      </c>
      <c r="AD284" s="715">
        <f>SUM(AC284/Z284*100)</f>
        <v>100</v>
      </c>
      <c r="AE284" s="712">
        <f>SUM(AE186,AE193,AE200,AE207,AE214,AE221,AE228,AE235,AE242,AE249,AE256,AE263,AE270,AE277)</f>
        <v>249.9</v>
      </c>
      <c r="AF284" s="691"/>
      <c r="AG284" s="692"/>
      <c r="AH284" s="712">
        <f>SUM(AH186,AH193,AH200,AH207,AH214,AH221,AH228,AH235,AH242,AH249,AH256,AH263,AH270,AH277)</f>
        <v>249.9</v>
      </c>
      <c r="AI284" s="715">
        <f>SUM(AH284/AE284*100)</f>
        <v>100</v>
      </c>
      <c r="AJ284" s="716">
        <f>SUM(AJ186,AJ193,AJ200,AJ207,AJ214,AJ221,AJ228,AJ235,AJ242,AJ249,AJ256,AJ263,AJ270,AJ277)</f>
        <v>242.45</v>
      </c>
      <c r="AK284" s="717"/>
      <c r="AL284" s="718"/>
      <c r="AM284" s="716">
        <f>SUM(AM186,AM193,AM200,AM207,AM214,AM221,AM228,AM235,AM242,AM249,AM256,AM263,AM270,AM277)</f>
        <v>242.45</v>
      </c>
      <c r="AN284" s="715">
        <f>SUM(AM284/AJ284*100)</f>
        <v>100</v>
      </c>
      <c r="AO284" s="339">
        <f>SUM(AO186,AO193,AO200,AO207,AO214,AO221,AO228,AO235,AO242,AO249,AO256,AO263,AO270,AO277)</f>
        <v>182.64216999999999</v>
      </c>
      <c r="AP284" s="337"/>
      <c r="AQ284" s="337"/>
      <c r="AR284" s="339">
        <f>SUM(AR186,AR193,AR200,AR207,AR214,AR221,AR228,AR235,AR242,AR249,AR256,AR263,AR270,AR277)</f>
        <v>182.64216999999999</v>
      </c>
      <c r="AS284" s="346">
        <f>SUM(AR284/AO284*100)</f>
        <v>100</v>
      </c>
      <c r="AT284" s="347">
        <f>SUM(AT186,AT193,AT200,AT207,AT214,AT221,AT228,AT235,AT242,AT249,AT256,AT263,AT270,AT277)</f>
        <v>0</v>
      </c>
      <c r="AU284" s="337"/>
      <c r="AV284" s="337"/>
      <c r="AW284" s="339">
        <f>SUM(AW186,AW193,AW200,AW207,AW214,AW221,AW228,AW235,AW242,AW249,AW256,AW263,AW270,AW277)</f>
        <v>0</v>
      </c>
      <c r="AX284" s="346" t="e">
        <f>SUM(AW284/AT284*100)</f>
        <v>#DIV/0!</v>
      </c>
      <c r="AY284" s="835">
        <f>SUM(AY186,AY193,AY200,AY207,AY214,AY221,AY228,AY235,AY242,AY249,AY256,AY263,AY270,AY277)</f>
        <v>179.64221000000001</v>
      </c>
      <c r="AZ284" s="339">
        <f>SUM(AZ186,AZ193,AZ200,AZ207,AZ214,AZ221,AZ228,AZ235,AZ242,AZ249,AZ256,AZ263,AZ270,AZ277)</f>
        <v>0</v>
      </c>
      <c r="BA284" s="834">
        <f>SUM(AZ284/AY284*100)</f>
        <v>0</v>
      </c>
      <c r="BB284" s="212"/>
    </row>
    <row r="285" spans="1:54" s="178" customFormat="1" ht="33.75" customHeight="1">
      <c r="A285" s="210"/>
      <c r="B285" s="1000"/>
      <c r="C285" s="1076"/>
      <c r="D285" s="213" t="s">
        <v>1</v>
      </c>
      <c r="E285" s="293"/>
      <c r="F285" s="293"/>
      <c r="G285" s="925"/>
      <c r="H285" s="459"/>
      <c r="I285" s="459"/>
      <c r="J285" s="460"/>
      <c r="K285" s="459"/>
      <c r="L285" s="459"/>
      <c r="M285" s="461"/>
      <c r="N285" s="459"/>
      <c r="O285" s="459"/>
      <c r="P285" s="460"/>
      <c r="Q285" s="535"/>
      <c r="R285" s="535"/>
      <c r="S285" s="534"/>
      <c r="T285" s="535"/>
      <c r="U285" s="535"/>
      <c r="V285" s="534"/>
      <c r="W285" s="535"/>
      <c r="X285" s="535"/>
      <c r="Y285" s="534"/>
      <c r="Z285" s="719"/>
      <c r="AA285" s="691"/>
      <c r="AB285" s="692"/>
      <c r="AC285" s="719"/>
      <c r="AD285" s="715"/>
      <c r="AE285" s="719"/>
      <c r="AF285" s="691"/>
      <c r="AG285" s="692"/>
      <c r="AH285" s="719"/>
      <c r="AI285" s="715"/>
      <c r="AJ285" s="716"/>
      <c r="AK285" s="717"/>
      <c r="AL285" s="718"/>
      <c r="AM285" s="716"/>
      <c r="AN285" s="715"/>
      <c r="AO285" s="344"/>
      <c r="AP285" s="337"/>
      <c r="AQ285" s="337"/>
      <c r="AR285" s="344"/>
      <c r="AS285" s="346"/>
      <c r="AT285" s="347"/>
      <c r="AU285" s="337"/>
      <c r="AV285" s="337"/>
      <c r="AW285" s="344"/>
      <c r="AX285" s="346"/>
      <c r="AY285" s="835"/>
      <c r="AZ285" s="344"/>
      <c r="BA285" s="834"/>
      <c r="BB285" s="212"/>
    </row>
    <row r="286" spans="1:54" s="178" customFormat="1" ht="33.75" customHeight="1">
      <c r="A286" s="210"/>
      <c r="B286" s="1000"/>
      <c r="C286" s="1076"/>
      <c r="D286" s="214" t="s">
        <v>362</v>
      </c>
      <c r="E286" s="293"/>
      <c r="F286" s="293"/>
      <c r="G286" s="925"/>
      <c r="H286" s="459"/>
      <c r="I286" s="459"/>
      <c r="J286" s="460"/>
      <c r="K286" s="459"/>
      <c r="L286" s="459"/>
      <c r="M286" s="461"/>
      <c r="N286" s="459"/>
      <c r="O286" s="459"/>
      <c r="P286" s="460"/>
      <c r="Q286" s="535"/>
      <c r="R286" s="535"/>
      <c r="S286" s="534"/>
      <c r="T286" s="535"/>
      <c r="U286" s="535"/>
      <c r="V286" s="534"/>
      <c r="W286" s="535"/>
      <c r="X286" s="535"/>
      <c r="Y286" s="534"/>
      <c r="Z286" s="719"/>
      <c r="AA286" s="691"/>
      <c r="AB286" s="692"/>
      <c r="AC286" s="719"/>
      <c r="AD286" s="715"/>
      <c r="AE286" s="719"/>
      <c r="AF286" s="691"/>
      <c r="AG286" s="692"/>
      <c r="AH286" s="719"/>
      <c r="AI286" s="715"/>
      <c r="AJ286" s="716"/>
      <c r="AK286" s="717"/>
      <c r="AL286" s="718"/>
      <c r="AM286" s="716"/>
      <c r="AN286" s="715"/>
      <c r="AO286" s="344"/>
      <c r="AP286" s="337"/>
      <c r="AQ286" s="337"/>
      <c r="AR286" s="344"/>
      <c r="AS286" s="346"/>
      <c r="AT286" s="347"/>
      <c r="AU286" s="337"/>
      <c r="AV286" s="337"/>
      <c r="AW286" s="344"/>
      <c r="AX286" s="346"/>
      <c r="AY286" s="835"/>
      <c r="AZ286" s="344"/>
      <c r="BA286" s="834"/>
      <c r="BB286" s="212"/>
    </row>
    <row r="287" spans="1:54" s="178" customFormat="1" ht="15.6">
      <c r="A287" s="210"/>
      <c r="B287" s="1000"/>
      <c r="C287" s="1076"/>
      <c r="D287" s="215" t="s">
        <v>253</v>
      </c>
      <c r="E287" s="293">
        <f>SUM(E189,E196,E203,E210,E217,E224,E231,E238,E245,E252,E259,E266,E273,E280)</f>
        <v>1057.02334</v>
      </c>
      <c r="F287" s="293">
        <f>SUM(F189,F196,F203,F210,F217,F224,F231,F238,F245,F252,F259,F266,F273,F280)</f>
        <v>877.38112999999998</v>
      </c>
      <c r="G287" s="925">
        <f>SUM(F287/E287*100)</f>
        <v>83.004896561697493</v>
      </c>
      <c r="H287" s="457">
        <f>SUM(H189,H196,H203,H210,H217,H224,H231,H238,H245,H252,H259,H266,H273,H280)</f>
        <v>0</v>
      </c>
      <c r="I287" s="457">
        <f>SUM(I189,I196,I203,I210,I217,I224,I231,I238,I245,I252,I259,I266,I273,I280)</f>
        <v>0</v>
      </c>
      <c r="J287" s="460" t="e">
        <f>SUM(I287/H287*100)</f>
        <v>#DIV/0!</v>
      </c>
      <c r="K287" s="457">
        <f>SUM(K189,K196,K203,K210,K217,K224,K231,K238,K245,K252,K259,K266,K273,K280)</f>
        <v>60.509</v>
      </c>
      <c r="L287" s="457">
        <f>SUM(L189,L196,L203,L210,L217,L224,L231,L238,L245,L252,L259,L266,L273,L280)</f>
        <v>60.509</v>
      </c>
      <c r="M287" s="461">
        <f>SUM(L287/K287*100)</f>
        <v>100</v>
      </c>
      <c r="N287" s="457">
        <f>SUM(N189,N196,N203,N210,N217,N224,N231,N238,N245,N252,N259,N266,N273,N280)</f>
        <v>0</v>
      </c>
      <c r="O287" s="457">
        <f>SUM(O189,O196,O203,O210,O217,O224,O231,O238,O245,O252,O259,O266,O273,O280)</f>
        <v>0</v>
      </c>
      <c r="P287" s="460" t="e">
        <f>SUM(O287/N287*100)</f>
        <v>#DIV/0!</v>
      </c>
      <c r="Q287" s="531">
        <f>SUM(Q189,Q196,Q203,Q210,Q217,Q224,Q231,Q238,Q245,Q252,Q259,Q266,Q273,Q280)</f>
        <v>1.2</v>
      </c>
      <c r="R287" s="531">
        <f>SUM(R189,R196,R203,R210,R217,R224,R231,R238,R245,R252,R259,R266,R273,R280)</f>
        <v>1.2</v>
      </c>
      <c r="S287" s="534">
        <f>SUM(R287/Q287*100)</f>
        <v>100</v>
      </c>
      <c r="T287" s="531">
        <f>SUM(T189,T196,T203,T210,T217,T224,T231,T238,T245,T252,T259,T266,T273,T280)</f>
        <v>55.245959999999997</v>
      </c>
      <c r="U287" s="531">
        <f>SUM(U189,U196,U203,U210,U217,U224,U231,U238,U245,U252,U259,U266,U273,U280)</f>
        <v>55.245959999999997</v>
      </c>
      <c r="V287" s="534">
        <f>SUM(U287/T287*100)</f>
        <v>100</v>
      </c>
      <c r="W287" s="531">
        <f>SUM(W189,W196,W203,W210,W217,W224,W231,W238,W245,W252,W259,W266,W273,W280)</f>
        <v>0</v>
      </c>
      <c r="X287" s="531">
        <f>SUM(X189,X196,X203,X210,X217,X224,X231,X238,X245,X252,X259,X266,X273,X280)</f>
        <v>0</v>
      </c>
      <c r="Y287" s="534" t="e">
        <f>SUM(X287/W287*100)</f>
        <v>#DIV/0!</v>
      </c>
      <c r="Z287" s="712">
        <f>SUM(Z189,Z196,Z203,Z210,Z217,Z224,Z231,Z238,Z245,Z252,Z259,Z266,Z273,Z280)</f>
        <v>85.433999999999997</v>
      </c>
      <c r="AA287" s="691"/>
      <c r="AB287" s="692"/>
      <c r="AC287" s="712">
        <f>SUM(AC189,AC196,AC203,AC210,AC217,AC224,AC231,AC238,AC245,AC252,AC259,AC266,AC273,AC280)</f>
        <v>85.433999999999997</v>
      </c>
      <c r="AD287" s="715">
        <f>SUM(AC287/Z287*100)</f>
        <v>100</v>
      </c>
      <c r="AE287" s="712">
        <f>SUM(AE189,AE196,AE203,AE210,AE217,AE224,AE231,AE238,AE245,AE252,AE259,AE266,AE273,AE280)</f>
        <v>249.9</v>
      </c>
      <c r="AF287" s="691"/>
      <c r="AG287" s="692"/>
      <c r="AH287" s="712">
        <f>SUM(AH189,AH196,AH203,AH210,AH217,AH224,AH231,AH238,AH245,AH252,AH259,AH266,AH273,AH280)</f>
        <v>249.9</v>
      </c>
      <c r="AI287" s="715">
        <f>SUM(AH287/AE287*100)</f>
        <v>100</v>
      </c>
      <c r="AJ287" s="716">
        <f>SUM(AJ189,AJ196,AJ203,AJ210,AJ217,AJ224,AJ231,AJ238,AJ245,AJ252,AJ259,AJ266,AJ273,AJ280)</f>
        <v>242.45</v>
      </c>
      <c r="AK287" s="717"/>
      <c r="AL287" s="718"/>
      <c r="AM287" s="716">
        <f>SUM(AM189,AM196,AM203,AM210,AM217,AM224,AM231,AM238,AM245,AM252,AM259,AM266,AM273,AM280)</f>
        <v>242.45</v>
      </c>
      <c r="AN287" s="715">
        <f>SUM(AM287/AJ287*100)</f>
        <v>100</v>
      </c>
      <c r="AO287" s="339">
        <f>SUM(AO189,AO196,AO203,AO210,AO217,AO224,AO231,AO238,AO245,AO252,AO259,AO266,AO273,AO280)</f>
        <v>182.64216999999999</v>
      </c>
      <c r="AP287" s="337"/>
      <c r="AQ287" s="337"/>
      <c r="AR287" s="339">
        <f>SUM(AR189,AR196,AR203,AR210,AR217,AR224,AR231,AR238,AR245,AR252,AR259,AR266,AR273,AR280)</f>
        <v>182.64216999999999</v>
      </c>
      <c r="AS287" s="346">
        <f>SUM(AR287/AO287*100)</f>
        <v>100</v>
      </c>
      <c r="AT287" s="347">
        <f>SUM(AT189,AT196,AT203,AT210,AT217,AT224,AT231,AT238,AT245,AT252,AT259,AT266,AT273,AT280)</f>
        <v>0</v>
      </c>
      <c r="AU287" s="337"/>
      <c r="AV287" s="337"/>
      <c r="AW287" s="339">
        <f>SUM(AW189,AW196,AW203,AW210,AW217,AW224,AW231,AW238,AW245,AW252,AW259,AW266,AW273,AW280)</f>
        <v>0</v>
      </c>
      <c r="AX287" s="346" t="e">
        <f>SUM(AW287/AT287*100)</f>
        <v>#DIV/0!</v>
      </c>
      <c r="AY287" s="835">
        <f>SUM(AY189,AY196,AY203,AY210,AY217,AY224,AY231,AY238,AY245,AY252,AY259,AY266,AY273,AY280)</f>
        <v>179.64221000000001</v>
      </c>
      <c r="AZ287" s="339">
        <f>SUM(AZ189,AZ196,AZ203,AZ210,AZ217,AZ224,AZ231,AZ238,AZ245,AZ252,AZ259,AZ266,AZ273,AZ280)</f>
        <v>0</v>
      </c>
      <c r="BA287" s="834">
        <f t="shared" ref="BA287:BA288" si="31">SUM(AZ287/AY287*100)</f>
        <v>0</v>
      </c>
      <c r="BB287" s="212"/>
    </row>
    <row r="288" spans="1:54" s="178" customFormat="1" ht="78">
      <c r="A288" s="210"/>
      <c r="B288" s="1000"/>
      <c r="C288" s="1076"/>
      <c r="D288" s="215" t="s">
        <v>261</v>
      </c>
      <c r="E288" s="293">
        <f>SUM(E190,E197,E204,E211,E218,E225,E232,E239,E246,E253,E260,E267,E274,E281)</f>
        <v>414.69664</v>
      </c>
      <c r="F288" s="293">
        <f>SUM(F190,F197,F204,F211,F218,F225,F232,F239,F246,F253,F260,F267,F274,F281)</f>
        <v>300</v>
      </c>
      <c r="G288" s="925">
        <f>SUM(F288/E288*100)</f>
        <v>72.342037784535705</v>
      </c>
      <c r="H288" s="457">
        <f>SUM(H190,H197,H204,H211,H218,H225,H232,H239,H246,H253,H260,H267,H274,H281)</f>
        <v>0</v>
      </c>
      <c r="I288" s="457">
        <f>SUM(I190,I197,I204,I211,I218,I225,I232,I239,I246,I253,I260,I267,I274,I281)</f>
        <v>0</v>
      </c>
      <c r="J288" s="460" t="e">
        <f>SUM(I288/H288*100)</f>
        <v>#DIV/0!</v>
      </c>
      <c r="K288" s="457">
        <f>SUM(K190,K197,K204,K211,K218,K225,K232,K239,K246,K253,K260,K267,K274,K281)</f>
        <v>0</v>
      </c>
      <c r="L288" s="457">
        <f>SUM(L190,L197,L204,L211,L218,L225,L232,L239,L246,L253,L260,L267,L274,L281)</f>
        <v>0</v>
      </c>
      <c r="M288" s="461" t="e">
        <f>SUM(L288/K288*100)</f>
        <v>#DIV/0!</v>
      </c>
      <c r="N288" s="457">
        <f>SUM(N190,N197,N204,N211,N218,N225,N232,N239,N246,N253,N260,N267,N274,N281)</f>
        <v>0</v>
      </c>
      <c r="O288" s="457">
        <f>SUM(O190,O197,O204,O211,O218,O225,O232,O239,O246,O253,O260,O267,O274,O281)</f>
        <v>0</v>
      </c>
      <c r="P288" s="460" t="e">
        <f>SUM(O288/N288*100)</f>
        <v>#DIV/0!</v>
      </c>
      <c r="Q288" s="531">
        <f>SUM(Q190,Q197,Q204,Q211,Q218,Q225,Q232,Q239,Q246,Q253,Q260,Q267,Q274,Q281)</f>
        <v>0</v>
      </c>
      <c r="R288" s="531">
        <f>SUM(R190,R197,R204,R211,R218,R225,R232,R239,R246,R253,R260,R267,R274,R281)</f>
        <v>0</v>
      </c>
      <c r="S288" s="534" t="e">
        <f>SUM(R288/Q288*100)</f>
        <v>#DIV/0!</v>
      </c>
      <c r="T288" s="531">
        <f>SUM(T190,T197,T204,T211,T218,T225,T232,T239,T246,T253,T260,T267,T274,T281)</f>
        <v>0</v>
      </c>
      <c r="U288" s="531">
        <f>SUM(U190,U197,U204,U211,U218,U225,U232,U239,U246,U253,U260,U267,U274,U281)</f>
        <v>0</v>
      </c>
      <c r="V288" s="534" t="e">
        <f>SUM(U288/T288*100)</f>
        <v>#DIV/0!</v>
      </c>
      <c r="W288" s="531">
        <f>SUM(W190,W197,W204,W211,W218,W225,W232,W239,W246,W253,W260,W267,W274,W281)</f>
        <v>0</v>
      </c>
      <c r="X288" s="531">
        <f>SUM(X190,X197,X204,X211,X218,X225,X232,X239,X246,X253,X260,X267,X274,X281)</f>
        <v>0</v>
      </c>
      <c r="Y288" s="534" t="e">
        <f>SUM(X288/W288*100)</f>
        <v>#DIV/0!</v>
      </c>
      <c r="Z288" s="712">
        <f>SUM(Z190,Z197,Z204,Z211,Z218,Z225,Z232,Z239,Z246,Z253,Z260,Z267,Z274,Z281)</f>
        <v>0</v>
      </c>
      <c r="AA288" s="691"/>
      <c r="AB288" s="692"/>
      <c r="AC288" s="712">
        <f>SUM(AC190,AC197,AC204,AC211,AC218,AC225,AC232,AC239,AC246,AC253,AC260,AC267,AC274,AC281)</f>
        <v>0</v>
      </c>
      <c r="AD288" s="715" t="e">
        <f>SUM(AC288/Z288*100)</f>
        <v>#DIV/0!</v>
      </c>
      <c r="AE288" s="712">
        <f>SUM(AE190,AE197,AE204,AE211,AE218,AE225,AE232,AE239,AE246,AE253,AE260,AE267,AE274,AE281)</f>
        <v>57.55</v>
      </c>
      <c r="AF288" s="691"/>
      <c r="AG288" s="692"/>
      <c r="AH288" s="712">
        <f>SUM(AH190,AH197,AH204,AH211,AH218,AH225,AH232,AH239,AH246,AH253,AH260,AH267,AH274,AH281)</f>
        <v>57.55</v>
      </c>
      <c r="AI288" s="715">
        <f>SUM(AH288/AE288*100)</f>
        <v>100</v>
      </c>
      <c r="AJ288" s="712">
        <f>SUM(AJ190,AJ197,AJ204,AJ211,AJ218,AJ225,AJ232,AJ239,AJ246,AJ253,AJ260,AJ267,AJ274,AJ281)</f>
        <v>242.45</v>
      </c>
      <c r="AK288" s="691"/>
      <c r="AL288" s="692"/>
      <c r="AM288" s="712">
        <f>SUM(AM190,AM197,AM204,AM211,AM218,AM225,AM232,AM239,AM246,AM253,AM260,AM267,AM274,AM281)</f>
        <v>242.45</v>
      </c>
      <c r="AN288" s="715">
        <f>SUM(AM288/AJ288*100)</f>
        <v>100</v>
      </c>
      <c r="AO288" s="339">
        <f>SUM(AO190,AO197,AO204,AO211,AO218,AO225,AO232,AO239,AO246,AO253,AO260,AO267,AO274,AO281)</f>
        <v>0</v>
      </c>
      <c r="AP288" s="337"/>
      <c r="AQ288" s="337"/>
      <c r="AR288" s="339">
        <f>SUM(AR190,AR197,AR204,AR211,AR218,AR225,AR232,AR239,AR246,AR253,AR260,AR267,AR274,AR281)</f>
        <v>0</v>
      </c>
      <c r="AS288" s="346" t="e">
        <f>SUM(AR288/AO288*100)</f>
        <v>#DIV/0!</v>
      </c>
      <c r="AT288" s="339">
        <f>SUM(AT190,AT197,AT204,AT211,AT218,AT225,AT232,AT239,AT246,AT253,AT260,AT267,AT274,AT281)</f>
        <v>0</v>
      </c>
      <c r="AU288" s="337"/>
      <c r="AV288" s="337"/>
      <c r="AW288" s="339">
        <f>SUM(AW190,AW197,AW204,AW211,AW218,AW225,AW232,AW239,AW246,AW253,AW260,AW267,AW274,AW281)</f>
        <v>0</v>
      </c>
      <c r="AX288" s="346" t="e">
        <f>SUM(AW288/AT288*100)</f>
        <v>#DIV/0!</v>
      </c>
      <c r="AY288" s="339">
        <f>SUM(AY190,AY197,AY204,AY211,AY218,AY225,AY232,AY239,AY246,AY253,AY260,AY267,AY274,AY281)</f>
        <v>114.69664</v>
      </c>
      <c r="AZ288" s="339">
        <f>SUM(AZ190,AZ197,AZ204,AZ211,AZ218,AZ225,AZ232,AZ239,AZ246,AZ253,AZ260,AZ267,AZ274,AZ281)</f>
        <v>0</v>
      </c>
      <c r="BA288" s="834">
        <f t="shared" si="31"/>
        <v>0</v>
      </c>
      <c r="BB288" s="212"/>
    </row>
    <row r="289" spans="1:55" s="178" customFormat="1" ht="15.6">
      <c r="A289" s="210"/>
      <c r="B289" s="1000"/>
      <c r="C289" s="1076"/>
      <c r="D289" s="215" t="s">
        <v>254</v>
      </c>
      <c r="E289" s="241"/>
      <c r="F289" s="241"/>
      <c r="G289" s="242"/>
      <c r="H289" s="450"/>
      <c r="I289" s="450"/>
      <c r="J289" s="451"/>
      <c r="K289" s="450"/>
      <c r="L289" s="450"/>
      <c r="M289" s="450"/>
      <c r="N289" s="450"/>
      <c r="O289" s="450"/>
      <c r="P289" s="452"/>
      <c r="Q289" s="529"/>
      <c r="R289" s="529"/>
      <c r="S289" s="529"/>
      <c r="T289" s="529"/>
      <c r="U289" s="529"/>
      <c r="V289" s="529"/>
      <c r="W289" s="529"/>
      <c r="X289" s="529"/>
      <c r="Y289" s="529"/>
      <c r="Z289" s="690"/>
      <c r="AA289" s="691"/>
      <c r="AB289" s="692"/>
      <c r="AC289" s="690"/>
      <c r="AD289" s="693"/>
      <c r="AE289" s="690"/>
      <c r="AF289" s="691"/>
      <c r="AG289" s="692"/>
      <c r="AH289" s="694"/>
      <c r="AI289" s="693"/>
      <c r="AJ289" s="690"/>
      <c r="AK289" s="691"/>
      <c r="AL289" s="692"/>
      <c r="AM289" s="694"/>
      <c r="AN289" s="693"/>
      <c r="AO289" s="337"/>
      <c r="AP289" s="337"/>
      <c r="AQ289" s="337"/>
      <c r="AR289" s="337"/>
      <c r="AS289" s="337"/>
      <c r="AT289" s="337"/>
      <c r="AU289" s="337"/>
      <c r="AV289" s="337"/>
      <c r="AW289" s="337"/>
      <c r="AX289" s="337"/>
      <c r="AY289" s="337"/>
      <c r="AZ289" s="337"/>
      <c r="BA289" s="337"/>
      <c r="BB289" s="212"/>
    </row>
    <row r="290" spans="1:55" s="178" customFormat="1" ht="33.75" customHeight="1">
      <c r="A290" s="210"/>
      <c r="B290" s="1001"/>
      <c r="C290" s="1077"/>
      <c r="D290" s="216" t="s">
        <v>7</v>
      </c>
      <c r="E290" s="241"/>
      <c r="F290" s="241"/>
      <c r="G290" s="242"/>
      <c r="H290" s="450"/>
      <c r="I290" s="450"/>
      <c r="J290" s="451"/>
      <c r="K290" s="450"/>
      <c r="L290" s="450"/>
      <c r="M290" s="450"/>
      <c r="N290" s="450"/>
      <c r="O290" s="450"/>
      <c r="P290" s="452"/>
      <c r="Q290" s="529"/>
      <c r="R290" s="529"/>
      <c r="S290" s="529"/>
      <c r="T290" s="529"/>
      <c r="U290" s="529"/>
      <c r="V290" s="529"/>
      <c r="W290" s="529"/>
      <c r="X290" s="529"/>
      <c r="Y290" s="529"/>
      <c r="Z290" s="690"/>
      <c r="AA290" s="691"/>
      <c r="AB290" s="692"/>
      <c r="AC290" s="690"/>
      <c r="AD290" s="693"/>
      <c r="AE290" s="690"/>
      <c r="AF290" s="691"/>
      <c r="AG290" s="692"/>
      <c r="AH290" s="694"/>
      <c r="AI290" s="693"/>
      <c r="AJ290" s="690"/>
      <c r="AK290" s="691"/>
      <c r="AL290" s="692"/>
      <c r="AM290" s="694"/>
      <c r="AN290" s="693"/>
      <c r="AO290" s="337"/>
      <c r="AP290" s="337"/>
      <c r="AQ290" s="337"/>
      <c r="AR290" s="337"/>
      <c r="AS290" s="337"/>
      <c r="AT290" s="337"/>
      <c r="AU290" s="337"/>
      <c r="AV290" s="337"/>
      <c r="AW290" s="337"/>
      <c r="AX290" s="337"/>
      <c r="AY290" s="337"/>
      <c r="AZ290" s="337"/>
      <c r="BA290" s="337"/>
      <c r="BB290" s="212"/>
    </row>
    <row r="291" spans="1:55" s="179" customFormat="1" ht="18">
      <c r="A291" s="1071"/>
      <c r="B291" s="1073" t="s">
        <v>224</v>
      </c>
      <c r="C291" s="1044"/>
      <c r="D291" s="219" t="s">
        <v>5</v>
      </c>
      <c r="E291" s="303">
        <f>SUM(E107,E178,E284)</f>
        <v>26044.93764</v>
      </c>
      <c r="F291" s="583">
        <f>SUM(F107,F178,F284)</f>
        <v>21275.404260000003</v>
      </c>
      <c r="G291" s="292">
        <f>SUM(F291/E291*100)</f>
        <v>81.687291995374508</v>
      </c>
      <c r="H291" s="462">
        <f>SUM(H107,H178,H284)</f>
        <v>43</v>
      </c>
      <c r="I291" s="463">
        <f>SUM(I107,I178,I284)</f>
        <v>43</v>
      </c>
      <c r="J291" s="464">
        <f>SUM(I291/H291*100)</f>
        <v>100</v>
      </c>
      <c r="K291" s="462">
        <f>SUM(K107,K178,K284)</f>
        <v>452.62016000000006</v>
      </c>
      <c r="L291" s="463">
        <f>SUM(L107,L178,L284)</f>
        <v>452.62016000000006</v>
      </c>
      <c r="M291" s="465">
        <f>SUM(L291/K291*100)</f>
        <v>100</v>
      </c>
      <c r="N291" s="462">
        <f>SUM(N107,N178,N284)</f>
        <v>938.84846000000005</v>
      </c>
      <c r="O291" s="463">
        <f>SUM(O107,O178,O284)</f>
        <v>938.84846000000005</v>
      </c>
      <c r="P291" s="464">
        <f>SUM(O291/N291*100)</f>
        <v>100</v>
      </c>
      <c r="Q291" s="536">
        <f>SUM(Q107,Q178,Q284)</f>
        <v>401.81116000000003</v>
      </c>
      <c r="R291" s="537">
        <f>SUM(R107,R178,R284)</f>
        <v>401.81116000000003</v>
      </c>
      <c r="S291" s="898">
        <f>SUM(R291/Q291*100)</f>
        <v>100</v>
      </c>
      <c r="T291" s="536">
        <f>SUM(T107,T178,T284)</f>
        <v>140.24596</v>
      </c>
      <c r="U291" s="537">
        <f>SUM(U107,U178,U284)</f>
        <v>140.24596</v>
      </c>
      <c r="V291" s="538">
        <f>SUM(U291/T291*100)</f>
        <v>100</v>
      </c>
      <c r="W291" s="536">
        <f>SUM(W107,W178,W284)</f>
        <v>6664.7173599999996</v>
      </c>
      <c r="X291" s="537">
        <f>SUM(X107,X178,X284)</f>
        <v>6664.7173599999996</v>
      </c>
      <c r="Y291" s="538">
        <f>SUM(X291/W291*100)</f>
        <v>100</v>
      </c>
      <c r="Z291" s="720">
        <f>SUM(Z107,Z178,Z284)</f>
        <v>371.05246</v>
      </c>
      <c r="AA291" s="721"/>
      <c r="AB291" s="722"/>
      <c r="AC291" s="720">
        <f>SUM(AC107,AC178,AC284)</f>
        <v>371.05246</v>
      </c>
      <c r="AD291" s="723">
        <f>SUM(AC291/Z291*100)</f>
        <v>100</v>
      </c>
      <c r="AE291" s="720">
        <f>SUM(AE107,AE178,AE284)</f>
        <v>797.83456999999999</v>
      </c>
      <c r="AF291" s="721"/>
      <c r="AG291" s="722"/>
      <c r="AH291" s="720">
        <f>SUM(AH107,AH178,AH284)</f>
        <v>797.83456999999999</v>
      </c>
      <c r="AI291" s="723">
        <f>SUM(AH291/AE291*100)</f>
        <v>100</v>
      </c>
      <c r="AJ291" s="724">
        <f>SUM(AJ107,AJ178,AJ284)</f>
        <v>11051.45</v>
      </c>
      <c r="AK291" s="725"/>
      <c r="AL291" s="726"/>
      <c r="AM291" s="724">
        <f>SUM(AM107,AM178,AM284)</f>
        <v>11051.45</v>
      </c>
      <c r="AN291" s="723">
        <f>SUM(AM291/AJ291*100)</f>
        <v>100</v>
      </c>
      <c r="AO291" s="348">
        <f>SUM(AO107,AO178,AO284)</f>
        <v>413.82412999999997</v>
      </c>
      <c r="AP291" s="349"/>
      <c r="AQ291" s="349"/>
      <c r="AR291" s="348">
        <f>SUM(AR107,AR178,AR284)</f>
        <v>413.82412999999997</v>
      </c>
      <c r="AS291" s="350">
        <f>SUM(AR291/AO291*100)</f>
        <v>100</v>
      </c>
      <c r="AT291" s="351">
        <f>SUM(AT107,AT178,AT284)</f>
        <v>2072.4998399999999</v>
      </c>
      <c r="AU291" s="352"/>
      <c r="AV291" s="352"/>
      <c r="AW291" s="351">
        <f>SUM(AW107,AW178,AW284)</f>
        <v>0</v>
      </c>
      <c r="AX291" s="350">
        <f>SUM(AW291/AT291*100)</f>
        <v>0</v>
      </c>
      <c r="AY291" s="348">
        <f>SUM(AY107,AY178,AY284)</f>
        <v>2697.0335399999999</v>
      </c>
      <c r="AZ291" s="348">
        <f>SUM(AZ107,AZ178,AZ284)</f>
        <v>0</v>
      </c>
      <c r="BA291" s="830">
        <f>SUM(AZ291/AY291*100)</f>
        <v>0</v>
      </c>
      <c r="BB291" s="979"/>
      <c r="BC291" s="831" t="s">
        <v>397</v>
      </c>
    </row>
    <row r="292" spans="1:55" s="179" customFormat="1" ht="18">
      <c r="A292" s="1072"/>
      <c r="B292" s="1074"/>
      <c r="C292" s="1045"/>
      <c r="D292" s="220" t="s">
        <v>1</v>
      </c>
      <c r="E292" s="303"/>
      <c r="F292" s="583"/>
      <c r="G292" s="292"/>
      <c r="H292" s="462"/>
      <c r="I292" s="463"/>
      <c r="J292" s="464"/>
      <c r="K292" s="462"/>
      <c r="L292" s="463"/>
      <c r="M292" s="465"/>
      <c r="N292" s="462"/>
      <c r="O292" s="463"/>
      <c r="P292" s="464"/>
      <c r="Q292" s="536"/>
      <c r="R292" s="537"/>
      <c r="S292" s="898"/>
      <c r="T292" s="536"/>
      <c r="U292" s="537"/>
      <c r="V292" s="538"/>
      <c r="W292" s="536"/>
      <c r="X292" s="537"/>
      <c r="Y292" s="538"/>
      <c r="Z292" s="720"/>
      <c r="AA292" s="727"/>
      <c r="AB292" s="728"/>
      <c r="AC292" s="720"/>
      <c r="AD292" s="723"/>
      <c r="AE292" s="720"/>
      <c r="AF292" s="727"/>
      <c r="AG292" s="728"/>
      <c r="AH292" s="720"/>
      <c r="AI292" s="723"/>
      <c r="AJ292" s="724"/>
      <c r="AK292" s="729"/>
      <c r="AL292" s="730"/>
      <c r="AM292" s="724"/>
      <c r="AN292" s="723"/>
      <c r="AO292" s="348"/>
      <c r="AP292" s="353"/>
      <c r="AQ292" s="353"/>
      <c r="AR292" s="348"/>
      <c r="AS292" s="350"/>
      <c r="AT292" s="351"/>
      <c r="AU292" s="354"/>
      <c r="AV292" s="354"/>
      <c r="AW292" s="351"/>
      <c r="AX292" s="350"/>
      <c r="AY292" s="348"/>
      <c r="AZ292" s="348"/>
      <c r="BA292" s="830"/>
      <c r="BB292" s="980"/>
      <c r="BC292" s="832">
        <v>89.95</v>
      </c>
    </row>
    <row r="293" spans="1:55" s="179" customFormat="1" ht="31.2">
      <c r="A293" s="1072"/>
      <c r="B293" s="1074"/>
      <c r="C293" s="1045"/>
      <c r="D293" s="221" t="s">
        <v>362</v>
      </c>
      <c r="E293" s="303"/>
      <c r="F293" s="583"/>
      <c r="G293" s="292"/>
      <c r="H293" s="462"/>
      <c r="I293" s="463"/>
      <c r="J293" s="464"/>
      <c r="K293" s="462"/>
      <c r="L293" s="463"/>
      <c r="M293" s="465"/>
      <c r="N293" s="462"/>
      <c r="O293" s="463"/>
      <c r="P293" s="464"/>
      <c r="Q293" s="536"/>
      <c r="R293" s="537"/>
      <c r="S293" s="898"/>
      <c r="T293" s="536"/>
      <c r="U293" s="537"/>
      <c r="V293" s="538"/>
      <c r="W293" s="536"/>
      <c r="X293" s="537"/>
      <c r="Y293" s="538"/>
      <c r="Z293" s="720"/>
      <c r="AA293" s="731"/>
      <c r="AB293" s="732"/>
      <c r="AC293" s="720"/>
      <c r="AD293" s="723"/>
      <c r="AE293" s="720"/>
      <c r="AF293" s="731"/>
      <c r="AG293" s="732"/>
      <c r="AH293" s="720"/>
      <c r="AI293" s="723"/>
      <c r="AJ293" s="724"/>
      <c r="AK293" s="733"/>
      <c r="AL293" s="734"/>
      <c r="AM293" s="724"/>
      <c r="AN293" s="723"/>
      <c r="AO293" s="348"/>
      <c r="AP293" s="353"/>
      <c r="AQ293" s="353"/>
      <c r="AR293" s="348"/>
      <c r="AS293" s="350"/>
      <c r="AT293" s="351"/>
      <c r="AU293" s="354"/>
      <c r="AV293" s="354"/>
      <c r="AW293" s="351"/>
      <c r="AX293" s="350"/>
      <c r="AY293" s="348"/>
      <c r="AZ293" s="348"/>
      <c r="BA293" s="830"/>
      <c r="BB293" s="980"/>
    </row>
    <row r="294" spans="1:55" s="179" customFormat="1" ht="15.6">
      <c r="A294" s="1072"/>
      <c r="B294" s="1074"/>
      <c r="C294" s="1045"/>
      <c r="D294" s="222" t="s">
        <v>253</v>
      </c>
      <c r="E294" s="303">
        <f>SUM(E110,E181,E287)</f>
        <v>26044.93764</v>
      </c>
      <c r="F294" s="583">
        <f>SUM(F110,F181,F287)</f>
        <v>21275.404260000003</v>
      </c>
      <c r="G294" s="292">
        <f>SUM(F294/E294*100)</f>
        <v>81.687291995374508</v>
      </c>
      <c r="H294" s="462">
        <f>SUM(H110,H181,H287)</f>
        <v>43</v>
      </c>
      <c r="I294" s="463">
        <f>SUM(I110,I181,I287)</f>
        <v>43</v>
      </c>
      <c r="J294" s="464">
        <f>SUM(I294/H294*100)</f>
        <v>100</v>
      </c>
      <c r="K294" s="462">
        <f>SUM(K110,K181,K287)</f>
        <v>452.62016000000006</v>
      </c>
      <c r="L294" s="463">
        <f>SUM(L110,L181,L287)</f>
        <v>452.62016000000006</v>
      </c>
      <c r="M294" s="465">
        <f>SUM(L294/K294*100)</f>
        <v>100</v>
      </c>
      <c r="N294" s="462">
        <f>SUM(N110,N181,N287)</f>
        <v>938.84846000000005</v>
      </c>
      <c r="O294" s="463">
        <f>SUM(O110,O181,O287)</f>
        <v>938.84846000000005</v>
      </c>
      <c r="P294" s="464">
        <f>SUM(O294/N294*100)</f>
        <v>100</v>
      </c>
      <c r="Q294" s="536">
        <f>SUM(Q110,Q181,Q287)</f>
        <v>401.81116000000003</v>
      </c>
      <c r="R294" s="537">
        <f>SUM(R110,R181,R287)</f>
        <v>401.81116000000003</v>
      </c>
      <c r="S294" s="898">
        <f>SUM(R294/Q294*100)</f>
        <v>100</v>
      </c>
      <c r="T294" s="536">
        <f>SUM(T110,T181,T287)</f>
        <v>140.24596</v>
      </c>
      <c r="U294" s="537">
        <f>SUM(U110,U181,U287)</f>
        <v>140.24596</v>
      </c>
      <c r="V294" s="538">
        <f>SUM(U294/T294*100)</f>
        <v>100</v>
      </c>
      <c r="W294" s="536">
        <f>SUM(W110,W181,W287)</f>
        <v>6664.7173599999996</v>
      </c>
      <c r="X294" s="537">
        <f>SUM(X110,X181,X287)</f>
        <v>6664.7173599999996</v>
      </c>
      <c r="Y294" s="538">
        <f>SUM(X294/W294*100)</f>
        <v>100</v>
      </c>
      <c r="Z294" s="720">
        <f>SUM(Z110,Z181,Z287)</f>
        <v>371.05246</v>
      </c>
      <c r="AA294" s="731"/>
      <c r="AB294" s="732"/>
      <c r="AC294" s="720">
        <f>SUM(AC110,AC181,AC287)</f>
        <v>371.05246</v>
      </c>
      <c r="AD294" s="723">
        <f t="shared" ref="AD294:AD295" si="32">SUM(AC294/Z294*100)</f>
        <v>100</v>
      </c>
      <c r="AE294" s="720">
        <f>SUM(AE110,AE181,AE287)</f>
        <v>797.83456999999999</v>
      </c>
      <c r="AF294" s="731"/>
      <c r="AG294" s="732"/>
      <c r="AH294" s="720">
        <f>SUM(AH110,AH181,AH287)</f>
        <v>797.83456999999999</v>
      </c>
      <c r="AI294" s="723">
        <f t="shared" ref="AI294:AI295" si="33">SUM(AH294/AE294*100)</f>
        <v>100</v>
      </c>
      <c r="AJ294" s="724">
        <f>SUM(AJ110,AJ181,AJ287)</f>
        <v>11051.45</v>
      </c>
      <c r="AK294" s="733"/>
      <c r="AL294" s="734"/>
      <c r="AM294" s="724">
        <f>SUM(AM110,AM181,AM287)</f>
        <v>11051.45</v>
      </c>
      <c r="AN294" s="723">
        <f t="shared" ref="AN294:AN295" si="34">SUM(AM294/AJ294*100)</f>
        <v>100</v>
      </c>
      <c r="AO294" s="348">
        <f>SUM(AO110,AO181,AO287)</f>
        <v>413.82412999999997</v>
      </c>
      <c r="AP294" s="353"/>
      <c r="AQ294" s="353"/>
      <c r="AR294" s="348">
        <f>SUM(AR110,AR181,AR287)</f>
        <v>413.82412999999997</v>
      </c>
      <c r="AS294" s="350">
        <f>SUM(AR294/AO294*100)</f>
        <v>100</v>
      </c>
      <c r="AT294" s="351">
        <f>SUM(AT110,AT181,AT287)</f>
        <v>2072.4998399999999</v>
      </c>
      <c r="AU294" s="354"/>
      <c r="AV294" s="354"/>
      <c r="AW294" s="351">
        <f>SUM(AW110,AW181,AW287)</f>
        <v>0</v>
      </c>
      <c r="AX294" s="350">
        <f t="shared" ref="AX294:AX295" si="35">SUM(AW294/AT294*100)</f>
        <v>0</v>
      </c>
      <c r="AY294" s="348">
        <f>SUM(AY110,AY181,AY287)</f>
        <v>2697.0335399999999</v>
      </c>
      <c r="AZ294" s="348">
        <f>SUM(AZ110,AZ181,AZ287)</f>
        <v>0</v>
      </c>
      <c r="BA294" s="830">
        <f>SUM(AZ294/AY294*100)</f>
        <v>0</v>
      </c>
      <c r="BB294" s="980"/>
    </row>
    <row r="295" spans="1:55" s="179" customFormat="1" ht="78">
      <c r="A295" s="1072"/>
      <c r="B295" s="1074"/>
      <c r="C295" s="1045"/>
      <c r="D295" s="222" t="s">
        <v>261</v>
      </c>
      <c r="E295" s="303">
        <f>SUM(E111,E182,E288)</f>
        <v>6591.75198</v>
      </c>
      <c r="F295" s="303">
        <f>SUM(F111,F182,F288)</f>
        <v>3201.4111400000002</v>
      </c>
      <c r="G295" s="292">
        <f>SUM(F295/E295*100)</f>
        <v>48.566923478210114</v>
      </c>
      <c r="H295" s="462">
        <f>SUM(H111,H182,H288)</f>
        <v>0</v>
      </c>
      <c r="I295" s="463">
        <f>SUM(I111,I182,I288)</f>
        <v>0</v>
      </c>
      <c r="J295" s="464" t="e">
        <f>SUM(I295/H295*100)</f>
        <v>#DIV/0!</v>
      </c>
      <c r="K295" s="462">
        <f>SUM(K111,K182,K288)</f>
        <v>0</v>
      </c>
      <c r="L295" s="463">
        <f>SUM(L111,L182,L288)</f>
        <v>0</v>
      </c>
      <c r="M295" s="853" t="e">
        <f>SUM(L295/K295*100)</f>
        <v>#DIV/0!</v>
      </c>
      <c r="N295" s="462">
        <f>SUM(N111,N182,N288)</f>
        <v>634.81114000000002</v>
      </c>
      <c r="O295" s="463">
        <f>SUM(O111,O182,O288)</f>
        <v>634.81114000000002</v>
      </c>
      <c r="P295" s="464">
        <f>SUM(O295/N295*100)</f>
        <v>100</v>
      </c>
      <c r="Q295" s="536">
        <f>SUM(Q111,Q182,Q288)</f>
        <v>145</v>
      </c>
      <c r="R295" s="537">
        <f>SUM(R111,R182,R288)</f>
        <v>145</v>
      </c>
      <c r="S295" s="538">
        <f>SUM(R295/Q295*100)</f>
        <v>100</v>
      </c>
      <c r="T295" s="536">
        <f>SUM(T111,T182,T288)</f>
        <v>0</v>
      </c>
      <c r="U295" s="537">
        <f>SUM(U111,U182,U288)</f>
        <v>0</v>
      </c>
      <c r="V295" s="538" t="e">
        <f>SUM(U295/T295*100)</f>
        <v>#DIV/0!</v>
      </c>
      <c r="W295" s="536">
        <f>SUM(W111,W182,W288)</f>
        <v>2121.6</v>
      </c>
      <c r="X295" s="537">
        <f>SUM(X111,X182,X288)</f>
        <v>2121.6</v>
      </c>
      <c r="Y295" s="538">
        <f>SUM(X295/W295*100)</f>
        <v>100</v>
      </c>
      <c r="Z295" s="720">
        <f>SUM(Z111,Z182,Z288)</f>
        <v>0</v>
      </c>
      <c r="AA295" s="735"/>
      <c r="AB295" s="736"/>
      <c r="AC295" s="720">
        <f>SUM(AC111,AC182,AC288)</f>
        <v>0</v>
      </c>
      <c r="AD295" s="723" t="e">
        <f t="shared" si="32"/>
        <v>#DIV/0!</v>
      </c>
      <c r="AE295" s="720">
        <f>SUM(AE111,AE182,AE288)</f>
        <v>57.55</v>
      </c>
      <c r="AF295" s="735"/>
      <c r="AG295" s="736"/>
      <c r="AH295" s="720">
        <f>SUM(AH111,AH182,AH288)</f>
        <v>57.55</v>
      </c>
      <c r="AI295" s="723">
        <f t="shared" si="33"/>
        <v>100</v>
      </c>
      <c r="AJ295" s="724">
        <f>SUM(AJ111,AJ182,AJ288)</f>
        <v>242.45</v>
      </c>
      <c r="AK295" s="737"/>
      <c r="AL295" s="738"/>
      <c r="AM295" s="724">
        <f>SUM(AM111,AM182,AM288)</f>
        <v>242.45</v>
      </c>
      <c r="AN295" s="723">
        <f t="shared" si="34"/>
        <v>100</v>
      </c>
      <c r="AO295" s="348">
        <f>SUM(AO111,AO182,AO288)</f>
        <v>0</v>
      </c>
      <c r="AP295" s="353"/>
      <c r="AQ295" s="353"/>
      <c r="AR295" s="348">
        <f>SUM(AR111,AR182,AR288)</f>
        <v>0</v>
      </c>
      <c r="AS295" s="350" t="e">
        <f>SUM(AR295/AO295*100)</f>
        <v>#DIV/0!</v>
      </c>
      <c r="AT295" s="351">
        <f>SUM(AT111,AT182,AT288)</f>
        <v>1721.20336</v>
      </c>
      <c r="AU295" s="354"/>
      <c r="AV295" s="354"/>
      <c r="AW295" s="351">
        <f>SUM(AW111,AW182,AW288)</f>
        <v>0</v>
      </c>
      <c r="AX295" s="350">
        <f t="shared" si="35"/>
        <v>0</v>
      </c>
      <c r="AY295" s="348">
        <f>SUM(AY111,AY182,AY288)</f>
        <v>1669.1374799999999</v>
      </c>
      <c r="AZ295" s="348">
        <f>SUM(AZ111,AZ182,AZ288)</f>
        <v>0</v>
      </c>
      <c r="BA295" s="830">
        <f>SUM(AZ295/AY295*100)</f>
        <v>0</v>
      </c>
      <c r="BB295" s="980"/>
    </row>
    <row r="296" spans="1:55" s="179" customFormat="1" ht="15.6">
      <c r="A296" s="1072"/>
      <c r="B296" s="1074"/>
      <c r="C296" s="1045"/>
      <c r="D296" s="222" t="s">
        <v>254</v>
      </c>
      <c r="E296" s="246"/>
      <c r="F296" s="246"/>
      <c r="G296" s="247"/>
      <c r="H296" s="466"/>
      <c r="I296" s="466"/>
      <c r="J296" s="467"/>
      <c r="K296" s="466"/>
      <c r="L296" s="466"/>
      <c r="M296" s="466"/>
      <c r="N296" s="466"/>
      <c r="O296" s="466"/>
      <c r="P296" s="468"/>
      <c r="Q296" s="539"/>
      <c r="R296" s="539"/>
      <c r="S296" s="539"/>
      <c r="T296" s="539"/>
      <c r="U296" s="539"/>
      <c r="V296" s="539"/>
      <c r="W296" s="539"/>
      <c r="X296" s="539"/>
      <c r="Y296" s="539"/>
      <c r="Z296" s="739"/>
      <c r="AA296" s="735"/>
      <c r="AB296" s="736"/>
      <c r="AC296" s="739"/>
      <c r="AD296" s="740"/>
      <c r="AE296" s="739"/>
      <c r="AF296" s="735"/>
      <c r="AG296" s="736"/>
      <c r="AH296" s="741"/>
      <c r="AI296" s="740"/>
      <c r="AJ296" s="739"/>
      <c r="AK296" s="735"/>
      <c r="AL296" s="736"/>
      <c r="AM296" s="741"/>
      <c r="AN296" s="740"/>
      <c r="AO296" s="353"/>
      <c r="AP296" s="353"/>
      <c r="AQ296" s="353"/>
      <c r="AR296" s="353"/>
      <c r="AS296" s="353"/>
      <c r="AT296" s="353"/>
      <c r="AU296" s="353"/>
      <c r="AV296" s="353"/>
      <c r="AW296" s="353"/>
      <c r="AX296" s="353"/>
      <c r="AY296" s="353"/>
      <c r="AZ296" s="353"/>
      <c r="BA296" s="353"/>
      <c r="BB296" s="980"/>
    </row>
    <row r="297" spans="1:55" s="179" customFormat="1" ht="31.2">
      <c r="A297" s="1072"/>
      <c r="B297" s="1074"/>
      <c r="C297" s="1045"/>
      <c r="D297" s="222" t="s">
        <v>7</v>
      </c>
      <c r="E297" s="246"/>
      <c r="F297" s="246"/>
      <c r="G297" s="247"/>
      <c r="H297" s="466"/>
      <c r="I297" s="466"/>
      <c r="J297" s="467"/>
      <c r="K297" s="466"/>
      <c r="L297" s="466"/>
      <c r="M297" s="466"/>
      <c r="N297" s="466"/>
      <c r="O297" s="466"/>
      <c r="P297" s="468"/>
      <c r="Q297" s="539"/>
      <c r="R297" s="539"/>
      <c r="S297" s="539"/>
      <c r="T297" s="539"/>
      <c r="U297" s="539"/>
      <c r="V297" s="539"/>
      <c r="W297" s="539"/>
      <c r="X297" s="539"/>
      <c r="Y297" s="539"/>
      <c r="Z297" s="739"/>
      <c r="AA297" s="735"/>
      <c r="AB297" s="736"/>
      <c r="AC297" s="739"/>
      <c r="AD297" s="740"/>
      <c r="AE297" s="739"/>
      <c r="AF297" s="735"/>
      <c r="AG297" s="736"/>
      <c r="AH297" s="741"/>
      <c r="AI297" s="740"/>
      <c r="AJ297" s="739"/>
      <c r="AK297" s="735"/>
      <c r="AL297" s="736"/>
      <c r="AM297" s="741"/>
      <c r="AN297" s="740"/>
      <c r="AO297" s="353"/>
      <c r="AP297" s="353"/>
      <c r="AQ297" s="353"/>
      <c r="AR297" s="353"/>
      <c r="AS297" s="353"/>
      <c r="AT297" s="353"/>
      <c r="AU297" s="353"/>
      <c r="AV297" s="353"/>
      <c r="AW297" s="353"/>
      <c r="AX297" s="353"/>
      <c r="AY297" s="353"/>
      <c r="AZ297" s="353"/>
      <c r="BA297" s="353"/>
      <c r="BB297" s="980"/>
    </row>
    <row r="298" spans="1:55" ht="20.25" customHeight="1">
      <c r="A298" s="1053" t="s">
        <v>329</v>
      </c>
      <c r="B298" s="1054"/>
      <c r="C298" s="1054"/>
      <c r="D298" s="1054"/>
      <c r="E298" s="1054"/>
      <c r="F298" s="1054"/>
      <c r="G298" s="1054"/>
      <c r="H298" s="1054"/>
      <c r="I298" s="1054"/>
      <c r="J298" s="1054"/>
      <c r="K298" s="1054"/>
      <c r="L298" s="1054"/>
      <c r="M298" s="1054"/>
      <c r="N298" s="1054"/>
      <c r="O298" s="1054"/>
      <c r="P298" s="1054"/>
      <c r="Q298" s="1054"/>
      <c r="R298" s="1054"/>
      <c r="S298" s="1054"/>
      <c r="T298" s="1054"/>
      <c r="U298" s="1054"/>
      <c r="V298" s="1054"/>
      <c r="W298" s="1054"/>
      <c r="X298" s="1054"/>
      <c r="Y298" s="1054"/>
      <c r="Z298" s="1054"/>
      <c r="AA298" s="1054"/>
      <c r="AB298" s="1054"/>
      <c r="AC298" s="1054"/>
      <c r="AD298" s="1054"/>
      <c r="AE298" s="1054"/>
      <c r="AF298" s="1054"/>
      <c r="AG298" s="1054"/>
      <c r="AH298" s="1054"/>
      <c r="AI298" s="1054"/>
      <c r="AJ298" s="1054"/>
      <c r="AK298" s="1054"/>
      <c r="AL298" s="1054"/>
      <c r="AM298" s="1054"/>
      <c r="AN298" s="1054"/>
      <c r="AO298" s="1054"/>
      <c r="AP298" s="1054"/>
      <c r="AQ298" s="1054"/>
      <c r="AR298" s="1054"/>
      <c r="AS298" s="1054"/>
      <c r="AT298" s="1054"/>
      <c r="AU298" s="1054"/>
      <c r="AV298" s="1054"/>
      <c r="AW298" s="1054"/>
      <c r="AX298" s="1054"/>
      <c r="AY298" s="1054"/>
      <c r="AZ298" s="1055"/>
      <c r="BA298" s="355"/>
      <c r="BB298" s="217"/>
    </row>
    <row r="299" spans="1:55" ht="20.25" customHeight="1">
      <c r="A299" s="1053" t="s">
        <v>330</v>
      </c>
      <c r="B299" s="1054"/>
      <c r="C299" s="1054"/>
      <c r="D299" s="1054"/>
      <c r="E299" s="1054"/>
      <c r="F299" s="1054"/>
      <c r="G299" s="1054"/>
      <c r="H299" s="1054"/>
      <c r="I299" s="1054"/>
      <c r="J299" s="1054"/>
      <c r="K299" s="1054"/>
      <c r="L299" s="1054"/>
      <c r="M299" s="1054"/>
      <c r="N299" s="1054"/>
      <c r="O299" s="1054"/>
      <c r="P299" s="1054"/>
      <c r="Q299" s="1054"/>
      <c r="R299" s="1054"/>
      <c r="S299" s="1054"/>
      <c r="T299" s="1054"/>
      <c r="U299" s="1054"/>
      <c r="V299" s="1054"/>
      <c r="W299" s="1054"/>
      <c r="X299" s="1054"/>
      <c r="Y299" s="1054"/>
      <c r="Z299" s="1054"/>
      <c r="AA299" s="1054"/>
      <c r="AB299" s="1054"/>
      <c r="AC299" s="1054"/>
      <c r="AD299" s="1054"/>
      <c r="AE299" s="1054"/>
      <c r="AF299" s="1054"/>
      <c r="AG299" s="1054"/>
      <c r="AH299" s="1054"/>
      <c r="AI299" s="1054"/>
      <c r="AJ299" s="1054"/>
      <c r="AK299" s="1054"/>
      <c r="AL299" s="1054"/>
      <c r="AM299" s="1054"/>
      <c r="AN299" s="1054"/>
      <c r="AO299" s="1054"/>
      <c r="AP299" s="1054"/>
      <c r="AQ299" s="1054"/>
      <c r="AR299" s="1054"/>
      <c r="AS299" s="1054"/>
      <c r="AT299" s="1054"/>
      <c r="AU299" s="1054"/>
      <c r="AV299" s="1054"/>
      <c r="AW299" s="1054"/>
      <c r="AX299" s="1054"/>
      <c r="AY299" s="1054"/>
      <c r="AZ299" s="1055"/>
      <c r="BA299" s="355"/>
      <c r="BB299" s="217"/>
    </row>
    <row r="300" spans="1:55" ht="15.75" customHeight="1">
      <c r="A300" s="1068" t="s">
        <v>277</v>
      </c>
      <c r="B300" s="1069"/>
      <c r="C300" s="1069"/>
      <c r="D300" s="1069"/>
      <c r="E300" s="1069"/>
      <c r="F300" s="1069"/>
      <c r="G300" s="1069"/>
      <c r="H300" s="1069"/>
      <c r="I300" s="1069"/>
      <c r="J300" s="1069"/>
      <c r="K300" s="1069"/>
      <c r="L300" s="1069"/>
      <c r="M300" s="1069"/>
      <c r="N300" s="1069"/>
      <c r="O300" s="1069"/>
      <c r="P300" s="1069"/>
      <c r="Q300" s="1069"/>
      <c r="R300" s="1069"/>
      <c r="S300" s="1069"/>
      <c r="T300" s="1069"/>
      <c r="U300" s="1069"/>
      <c r="V300" s="1069"/>
      <c r="W300" s="1069"/>
      <c r="X300" s="1069"/>
      <c r="Y300" s="1069"/>
      <c r="Z300" s="1069"/>
      <c r="AA300" s="1069"/>
      <c r="AB300" s="1069"/>
      <c r="AC300" s="1069"/>
      <c r="AD300" s="1069"/>
      <c r="AE300" s="1069"/>
      <c r="AF300" s="1069"/>
      <c r="AG300" s="1069"/>
      <c r="AH300" s="1069"/>
      <c r="AI300" s="1069"/>
      <c r="AJ300" s="1069"/>
      <c r="AK300" s="1069"/>
      <c r="AL300" s="1069"/>
      <c r="AM300" s="1069"/>
      <c r="AN300" s="1069"/>
      <c r="AO300" s="1069"/>
      <c r="AP300" s="1069"/>
      <c r="AQ300" s="1069"/>
      <c r="AR300" s="1069"/>
      <c r="AS300" s="1069"/>
      <c r="AT300" s="1069"/>
      <c r="AU300" s="1069"/>
      <c r="AV300" s="1069"/>
      <c r="AW300" s="1069"/>
      <c r="AX300" s="1069"/>
      <c r="AY300" s="1069"/>
      <c r="AZ300" s="1069"/>
      <c r="BA300" s="1069"/>
      <c r="BB300" s="1070"/>
    </row>
    <row r="301" spans="1:55" ht="162.75" customHeight="1">
      <c r="A301" s="851" t="s">
        <v>366</v>
      </c>
      <c r="B301" s="883" t="s">
        <v>409</v>
      </c>
      <c r="C301" s="307"/>
      <c r="D301" s="140"/>
      <c r="E301" s="233"/>
      <c r="F301" s="233"/>
      <c r="G301" s="237"/>
      <c r="H301" s="416"/>
      <c r="I301" s="417"/>
      <c r="J301" s="418"/>
      <c r="K301" s="417"/>
      <c r="L301" s="419"/>
      <c r="M301" s="420"/>
      <c r="N301" s="417"/>
      <c r="O301" s="417"/>
      <c r="P301" s="420"/>
      <c r="Q301" s="514"/>
      <c r="R301" s="514"/>
      <c r="S301" s="515"/>
      <c r="T301" s="514"/>
      <c r="U301" s="514"/>
      <c r="V301" s="515"/>
      <c r="W301" s="514"/>
      <c r="X301" s="514"/>
      <c r="Y301" s="515"/>
      <c r="Z301" s="630"/>
      <c r="AA301" s="631"/>
      <c r="AB301" s="632"/>
      <c r="AC301" s="633"/>
      <c r="AD301" s="634"/>
      <c r="AE301" s="635"/>
      <c r="AF301" s="631"/>
      <c r="AG301" s="633"/>
      <c r="AH301" s="634"/>
      <c r="AI301" s="634"/>
      <c r="AJ301" s="635"/>
      <c r="AK301" s="631"/>
      <c r="AL301" s="632"/>
      <c r="AM301" s="634"/>
      <c r="AN301" s="636"/>
      <c r="AO301" s="324"/>
      <c r="AP301" s="324"/>
      <c r="AQ301" s="325"/>
      <c r="AR301" s="325"/>
      <c r="AS301" s="325"/>
      <c r="AT301" s="324"/>
      <c r="AU301" s="324"/>
      <c r="AV301" s="325"/>
      <c r="AW301" s="325"/>
      <c r="AX301" s="325"/>
      <c r="AY301" s="324"/>
      <c r="AZ301" s="325"/>
      <c r="BA301" s="325"/>
      <c r="BB301" s="306"/>
    </row>
    <row r="302" spans="1:55" ht="22.5" customHeight="1">
      <c r="A302" s="873" t="s">
        <v>278</v>
      </c>
      <c r="B302" s="986" t="s">
        <v>410</v>
      </c>
      <c r="C302" s="989" t="s">
        <v>305</v>
      </c>
      <c r="D302" s="866" t="s">
        <v>5</v>
      </c>
      <c r="E302" s="881">
        <f>SUM(E309,E316)</f>
        <v>0</v>
      </c>
      <c r="F302" s="881">
        <f>SUM(F309,F316)</f>
        <v>0</v>
      </c>
      <c r="G302" s="878" t="e">
        <f>SUM(F302/E302*100)</f>
        <v>#DIV/0!</v>
      </c>
      <c r="H302" s="309">
        <f>SUM(H309,H316)</f>
        <v>0</v>
      </c>
      <c r="I302" s="309">
        <f>SUM(I309,I316)</f>
        <v>0</v>
      </c>
      <c r="J302" s="310" t="e">
        <f>SUM(I302/H302*100)</f>
        <v>#DIV/0!</v>
      </c>
      <c r="K302" s="309">
        <f>SUM(K309,K316)</f>
        <v>0</v>
      </c>
      <c r="L302" s="309">
        <f>SUM(L309,L316)</f>
        <v>0</v>
      </c>
      <c r="M302" s="310" t="e">
        <f>SUM(L302/K302*100)</f>
        <v>#DIV/0!</v>
      </c>
      <c r="N302" s="309">
        <f>SUM(N309,N316)</f>
        <v>0</v>
      </c>
      <c r="O302" s="309">
        <f>SUM(O309,O316)</f>
        <v>0</v>
      </c>
      <c r="P302" s="310" t="e">
        <f>SUM(O302/N302*100)</f>
        <v>#DIV/0!</v>
      </c>
      <c r="Q302" s="311">
        <f>SUM(Q309,Q316)</f>
        <v>0</v>
      </c>
      <c r="R302" s="311">
        <f>SUM(R309,R316)</f>
        <v>0</v>
      </c>
      <c r="S302" s="312" t="e">
        <f>SUM(R302/Q302*100)</f>
        <v>#DIV/0!</v>
      </c>
      <c r="T302" s="311">
        <f>SUM(T309,T316)</f>
        <v>0</v>
      </c>
      <c r="U302" s="311">
        <f>SUM(U309,U316)</f>
        <v>0</v>
      </c>
      <c r="V302" s="312" t="e">
        <f>SUM(U302/T302*100)</f>
        <v>#DIV/0!</v>
      </c>
      <c r="W302" s="311">
        <f>SUM(W309,W316)</f>
        <v>0</v>
      </c>
      <c r="X302" s="311">
        <f>SUM(X309,X316)</f>
        <v>0</v>
      </c>
      <c r="Y302" s="312" t="e">
        <f>SUM(X302/W302*100)</f>
        <v>#DIV/0!</v>
      </c>
      <c r="Z302" s="742">
        <f>SUM(Z309,Z316)</f>
        <v>0</v>
      </c>
      <c r="AA302" s="743"/>
      <c r="AB302" s="744"/>
      <c r="AC302" s="742">
        <f>SUM(AC309,AC316)</f>
        <v>0</v>
      </c>
      <c r="AD302" s="661" t="e">
        <f>SUM(AC302/Z302*100)</f>
        <v>#DIV/0!</v>
      </c>
      <c r="AE302" s="742">
        <f>SUM(AE309,AE316)</f>
        <v>0</v>
      </c>
      <c r="AF302" s="743"/>
      <c r="AG302" s="744"/>
      <c r="AH302" s="742">
        <f>SUM(AH309,AH316)</f>
        <v>0</v>
      </c>
      <c r="AI302" s="661" t="e">
        <f>SUM(AH302/AE302*100)</f>
        <v>#DIV/0!</v>
      </c>
      <c r="AJ302" s="742">
        <f>SUM(AJ309,AJ316)</f>
        <v>0</v>
      </c>
      <c r="AK302" s="743"/>
      <c r="AL302" s="744"/>
      <c r="AM302" s="742">
        <f>SUM(AM309,AM316)</f>
        <v>0</v>
      </c>
      <c r="AN302" s="745" t="e">
        <f>SUM(AM302/AJ302*100)</f>
        <v>#DIV/0!</v>
      </c>
      <c r="AO302" s="356">
        <f>SUM(AO309,AO316)</f>
        <v>0</v>
      </c>
      <c r="AP302" s="330"/>
      <c r="AQ302" s="330"/>
      <c r="AR302" s="356">
        <f>SUM(AR309,AR316)</f>
        <v>0</v>
      </c>
      <c r="AS302" s="330" t="e">
        <f>SUM(AR302/AO302*100)</f>
        <v>#DIV/0!</v>
      </c>
      <c r="AT302" s="356">
        <f>SUM(AT309,AT316)</f>
        <v>0</v>
      </c>
      <c r="AU302" s="357"/>
      <c r="AV302" s="358"/>
      <c r="AW302" s="356">
        <f>SUM(AW309,AW316)</f>
        <v>0</v>
      </c>
      <c r="AX302" s="330" t="e">
        <f>SUM(AW302/AT302*100)</f>
        <v>#DIV/0!</v>
      </c>
      <c r="AY302" s="356">
        <f>SUM(AY309,AY316)</f>
        <v>0</v>
      </c>
      <c r="AZ302" s="356">
        <f>SUM(AZ309,AZ316)</f>
        <v>0</v>
      </c>
      <c r="BA302" s="330" t="e">
        <f>SUM(AZ302/AY302*100)</f>
        <v>#DIV/0!</v>
      </c>
      <c r="BB302" s="155"/>
    </row>
    <row r="303" spans="1:55" ht="36.75" customHeight="1">
      <c r="A303" s="867"/>
      <c r="B303" s="987"/>
      <c r="C303" s="990"/>
      <c r="D303" s="868" t="s">
        <v>1</v>
      </c>
      <c r="E303" s="881"/>
      <c r="F303" s="881"/>
      <c r="G303" s="878"/>
      <c r="H303" s="309"/>
      <c r="I303" s="309"/>
      <c r="J303" s="310"/>
      <c r="K303" s="309"/>
      <c r="L303" s="309"/>
      <c r="M303" s="310"/>
      <c r="N303" s="309"/>
      <c r="O303" s="309"/>
      <c r="P303" s="310"/>
      <c r="Q303" s="311"/>
      <c r="R303" s="311"/>
      <c r="S303" s="312"/>
      <c r="T303" s="311"/>
      <c r="U303" s="311"/>
      <c r="V303" s="312"/>
      <c r="W303" s="311"/>
      <c r="X303" s="311"/>
      <c r="Y303" s="312"/>
      <c r="Z303" s="742"/>
      <c r="AA303" s="663"/>
      <c r="AB303" s="746"/>
      <c r="AC303" s="742"/>
      <c r="AD303" s="661"/>
      <c r="AE303" s="742"/>
      <c r="AF303" s="663"/>
      <c r="AG303" s="746"/>
      <c r="AH303" s="742"/>
      <c r="AI303" s="661"/>
      <c r="AJ303" s="742"/>
      <c r="AK303" s="663"/>
      <c r="AL303" s="746"/>
      <c r="AM303" s="742"/>
      <c r="AN303" s="745"/>
      <c r="AO303" s="356"/>
      <c r="AP303" s="331"/>
      <c r="AQ303" s="331"/>
      <c r="AR303" s="356"/>
      <c r="AS303" s="330"/>
      <c r="AT303" s="356"/>
      <c r="AU303" s="359"/>
      <c r="AV303" s="360"/>
      <c r="AW303" s="356"/>
      <c r="AX303" s="330"/>
      <c r="AY303" s="356"/>
      <c r="AZ303" s="356"/>
      <c r="BA303" s="330"/>
      <c r="BB303" s="204"/>
    </row>
    <row r="304" spans="1:55" ht="31.2">
      <c r="A304" s="867"/>
      <c r="B304" s="987"/>
      <c r="C304" s="990"/>
      <c r="D304" s="869" t="s">
        <v>362</v>
      </c>
      <c r="E304" s="881"/>
      <c r="F304" s="881"/>
      <c r="G304" s="878"/>
      <c r="H304" s="309"/>
      <c r="I304" s="309"/>
      <c r="J304" s="310"/>
      <c r="K304" s="309"/>
      <c r="L304" s="309"/>
      <c r="M304" s="310"/>
      <c r="N304" s="309"/>
      <c r="O304" s="309"/>
      <c r="P304" s="310"/>
      <c r="Q304" s="311"/>
      <c r="R304" s="311"/>
      <c r="S304" s="312"/>
      <c r="T304" s="311"/>
      <c r="U304" s="311"/>
      <c r="V304" s="312"/>
      <c r="W304" s="311"/>
      <c r="X304" s="311"/>
      <c r="Y304" s="312"/>
      <c r="Z304" s="742"/>
      <c r="AA304" s="666"/>
      <c r="AB304" s="747"/>
      <c r="AC304" s="742"/>
      <c r="AD304" s="661"/>
      <c r="AE304" s="742"/>
      <c r="AF304" s="666"/>
      <c r="AG304" s="747"/>
      <c r="AH304" s="742"/>
      <c r="AI304" s="661"/>
      <c r="AJ304" s="742"/>
      <c r="AK304" s="666"/>
      <c r="AL304" s="747"/>
      <c r="AM304" s="742"/>
      <c r="AN304" s="745"/>
      <c r="AO304" s="356"/>
      <c r="AP304" s="331"/>
      <c r="AQ304" s="331"/>
      <c r="AR304" s="356"/>
      <c r="AS304" s="330"/>
      <c r="AT304" s="356"/>
      <c r="AU304" s="361"/>
      <c r="AV304" s="362"/>
      <c r="AW304" s="356"/>
      <c r="AX304" s="330"/>
      <c r="AY304" s="356"/>
      <c r="AZ304" s="356"/>
      <c r="BA304" s="330"/>
      <c r="BB304" s="204"/>
    </row>
    <row r="305" spans="1:54" ht="22.5" customHeight="1">
      <c r="A305" s="867"/>
      <c r="B305" s="987"/>
      <c r="C305" s="990"/>
      <c r="D305" s="870" t="s">
        <v>253</v>
      </c>
      <c r="E305" s="881">
        <f>SUM(E312,E319)</f>
        <v>0</v>
      </c>
      <c r="F305" s="881">
        <f>SUM(F312,F319)</f>
        <v>0</v>
      </c>
      <c r="G305" s="878" t="e">
        <f>SUM(F305/E305*100)</f>
        <v>#DIV/0!</v>
      </c>
      <c r="H305" s="309">
        <f>SUM(H312,H319)</f>
        <v>0</v>
      </c>
      <c r="I305" s="309">
        <f>SUM(I312,I319)</f>
        <v>0</v>
      </c>
      <c r="J305" s="310" t="e">
        <f>SUM(I305/H305*100)</f>
        <v>#DIV/0!</v>
      </c>
      <c r="K305" s="309">
        <f>SUM(K312,K319)</f>
        <v>0</v>
      </c>
      <c r="L305" s="309">
        <f>SUM(L312,L319)</f>
        <v>0</v>
      </c>
      <c r="M305" s="310" t="e">
        <f>SUM(L305/K305*100)</f>
        <v>#DIV/0!</v>
      </c>
      <c r="N305" s="309">
        <f>SUM(N312,N319)</f>
        <v>0</v>
      </c>
      <c r="O305" s="309">
        <f>SUM(O312,O319)</f>
        <v>0</v>
      </c>
      <c r="P305" s="310" t="e">
        <f>SUM(O305/N305*100)</f>
        <v>#DIV/0!</v>
      </c>
      <c r="Q305" s="311">
        <f>SUM(Q312,Q319)</f>
        <v>0</v>
      </c>
      <c r="R305" s="311">
        <f>SUM(R312,R319)</f>
        <v>0</v>
      </c>
      <c r="S305" s="312" t="e">
        <f>SUM(R305/Q305*100)</f>
        <v>#DIV/0!</v>
      </c>
      <c r="T305" s="311">
        <f>SUM(T312,T319)</f>
        <v>0</v>
      </c>
      <c r="U305" s="311">
        <f>SUM(U312,U319)</f>
        <v>0</v>
      </c>
      <c r="V305" s="312" t="e">
        <f>SUM(U305/T305*100)</f>
        <v>#DIV/0!</v>
      </c>
      <c r="W305" s="311">
        <f>SUM(W312,W319)</f>
        <v>0</v>
      </c>
      <c r="X305" s="311">
        <f>SUM(X312,X319)</f>
        <v>0</v>
      </c>
      <c r="Y305" s="312" t="e">
        <f>SUM(X305/W305*100)</f>
        <v>#DIV/0!</v>
      </c>
      <c r="Z305" s="742">
        <f>SUM(Z312,Z319)</f>
        <v>0</v>
      </c>
      <c r="AA305" s="666"/>
      <c r="AB305" s="747"/>
      <c r="AC305" s="742">
        <f>SUM(AC312,AC319)</f>
        <v>0</v>
      </c>
      <c r="AD305" s="661" t="e">
        <f>SUM(AC305/Z305*100)</f>
        <v>#DIV/0!</v>
      </c>
      <c r="AE305" s="742">
        <f>SUM(AE312,AE319)</f>
        <v>0</v>
      </c>
      <c r="AF305" s="666"/>
      <c r="AG305" s="747"/>
      <c r="AH305" s="742">
        <f>SUM(AH312,AH319)</f>
        <v>0</v>
      </c>
      <c r="AI305" s="661" t="e">
        <f>SUM(AH305/AE305*100)</f>
        <v>#DIV/0!</v>
      </c>
      <c r="AJ305" s="742">
        <f>SUM(AJ312,AJ319)</f>
        <v>0</v>
      </c>
      <c r="AK305" s="666"/>
      <c r="AL305" s="747"/>
      <c r="AM305" s="742">
        <f>SUM(AM312,AM319)</f>
        <v>0</v>
      </c>
      <c r="AN305" s="745" t="e">
        <f>SUM(AM305/AJ305*100)</f>
        <v>#DIV/0!</v>
      </c>
      <c r="AO305" s="356">
        <f>SUM(AO312,AO319)</f>
        <v>0</v>
      </c>
      <c r="AP305" s="331"/>
      <c r="AQ305" s="331"/>
      <c r="AR305" s="356">
        <f>SUM(AR312,AR319)</f>
        <v>0</v>
      </c>
      <c r="AS305" s="330" t="e">
        <f>SUM(AR305/AO305*100)</f>
        <v>#DIV/0!</v>
      </c>
      <c r="AT305" s="356">
        <f>SUM(AT312,AT319)</f>
        <v>0</v>
      </c>
      <c r="AU305" s="361"/>
      <c r="AV305" s="362"/>
      <c r="AW305" s="356">
        <f>SUM(AW312,AW319)</f>
        <v>0</v>
      </c>
      <c r="AX305" s="330" t="e">
        <f>SUM(AW305/AT305*100)</f>
        <v>#DIV/0!</v>
      </c>
      <c r="AY305" s="356">
        <f>SUM(AY312,AY319)</f>
        <v>0</v>
      </c>
      <c r="AZ305" s="356">
        <f>SUM(AZ312,AZ319)</f>
        <v>0</v>
      </c>
      <c r="BA305" s="330" t="e">
        <f>SUM(AZ305/AY305*100)</f>
        <v>#DIV/0!</v>
      </c>
      <c r="BB305" s="204"/>
    </row>
    <row r="306" spans="1:54" ht="85.5" customHeight="1">
      <c r="A306" s="867"/>
      <c r="B306" s="987"/>
      <c r="C306" s="990"/>
      <c r="D306" s="870" t="s">
        <v>261</v>
      </c>
      <c r="E306" s="881">
        <f>SUM(E313,E320)</f>
        <v>0</v>
      </c>
      <c r="F306" s="881">
        <f>SUM(F313,F320)</f>
        <v>0</v>
      </c>
      <c r="G306" s="878" t="e">
        <f>SUM(F306/E306*100)</f>
        <v>#DIV/0!</v>
      </c>
      <c r="H306" s="309">
        <f>SUM(H313,H320)</f>
        <v>0</v>
      </c>
      <c r="I306" s="309">
        <f>SUM(I313,I320)</f>
        <v>0</v>
      </c>
      <c r="J306" s="310" t="e">
        <f>SUM(I306/H306*100)</f>
        <v>#DIV/0!</v>
      </c>
      <c r="K306" s="309">
        <f>SUM(K313,K320)</f>
        <v>0</v>
      </c>
      <c r="L306" s="309">
        <f>SUM(L313,L320)</f>
        <v>0</v>
      </c>
      <c r="M306" s="310" t="e">
        <f>SUM(L306/K306*100)</f>
        <v>#DIV/0!</v>
      </c>
      <c r="N306" s="309">
        <f>SUM(N313,N320)</f>
        <v>0</v>
      </c>
      <c r="O306" s="309">
        <f>SUM(O313,O320)</f>
        <v>0</v>
      </c>
      <c r="P306" s="310" t="e">
        <f>SUM(O306/N306*100)</f>
        <v>#DIV/0!</v>
      </c>
      <c r="Q306" s="311">
        <f>SUM(Q313,Q320)</f>
        <v>0</v>
      </c>
      <c r="R306" s="311">
        <f>SUM(R313,R320)</f>
        <v>0</v>
      </c>
      <c r="S306" s="312" t="e">
        <f>SUM(R306/Q306*100)</f>
        <v>#DIV/0!</v>
      </c>
      <c r="T306" s="311">
        <f>SUM(T313,T320)</f>
        <v>0</v>
      </c>
      <c r="U306" s="311">
        <f>SUM(U313,U320)</f>
        <v>0</v>
      </c>
      <c r="V306" s="312" t="e">
        <f>SUM(U306/T306*100)</f>
        <v>#DIV/0!</v>
      </c>
      <c r="W306" s="311">
        <f>SUM(W313,W320)</f>
        <v>0</v>
      </c>
      <c r="X306" s="311">
        <f>SUM(X313,X320)</f>
        <v>0</v>
      </c>
      <c r="Y306" s="312" t="e">
        <f>SUM(X306/W306*100)</f>
        <v>#DIV/0!</v>
      </c>
      <c r="Z306" s="742">
        <f>SUM(Z313,Z320)</f>
        <v>0</v>
      </c>
      <c r="AA306" s="670"/>
      <c r="AB306" s="748"/>
      <c r="AC306" s="742">
        <f>SUM(AC313,AC320)</f>
        <v>0</v>
      </c>
      <c r="AD306" s="661" t="e">
        <f>SUM(AC306/Z306*100)</f>
        <v>#DIV/0!</v>
      </c>
      <c r="AE306" s="742">
        <f>SUM(AE313,AE320)</f>
        <v>0</v>
      </c>
      <c r="AF306" s="670"/>
      <c r="AG306" s="748"/>
      <c r="AH306" s="742">
        <f>SUM(AH313,AH320)</f>
        <v>0</v>
      </c>
      <c r="AI306" s="661" t="e">
        <f>SUM(AH306/AE306*100)</f>
        <v>#DIV/0!</v>
      </c>
      <c r="AJ306" s="742">
        <f>SUM(AJ313,AJ320)</f>
        <v>0</v>
      </c>
      <c r="AK306" s="670"/>
      <c r="AL306" s="748"/>
      <c r="AM306" s="742">
        <f>SUM(AM313,AM320)</f>
        <v>0</v>
      </c>
      <c r="AN306" s="745" t="e">
        <f>SUM(AM306/AJ306*100)</f>
        <v>#DIV/0!</v>
      </c>
      <c r="AO306" s="356">
        <f>SUM(AO313,AO320)</f>
        <v>0</v>
      </c>
      <c r="AP306" s="331"/>
      <c r="AQ306" s="331"/>
      <c r="AR306" s="356">
        <f>SUM(AR313,AR320)</f>
        <v>0</v>
      </c>
      <c r="AS306" s="330" t="e">
        <f>SUM(AR306/AO306*100)</f>
        <v>#DIV/0!</v>
      </c>
      <c r="AT306" s="356">
        <f>SUM(AT313,AT320)</f>
        <v>0</v>
      </c>
      <c r="AU306" s="363"/>
      <c r="AV306" s="364"/>
      <c r="AW306" s="356">
        <f>SUM(AW313,AW320)</f>
        <v>0</v>
      </c>
      <c r="AX306" s="330" t="e">
        <f>SUM(AW306/AT306*100)</f>
        <v>#DIV/0!</v>
      </c>
      <c r="AY306" s="356">
        <f>SUM(AY313,AY320)</f>
        <v>0</v>
      </c>
      <c r="AZ306" s="356">
        <f>SUM(AZ313,AZ320)</f>
        <v>0</v>
      </c>
      <c r="BA306" s="330" t="e">
        <f>SUM(AZ306/AY306*100)</f>
        <v>#DIV/0!</v>
      </c>
      <c r="BB306" s="204"/>
    </row>
    <row r="307" spans="1:54" ht="22.5" customHeight="1">
      <c r="A307" s="867"/>
      <c r="B307" s="987"/>
      <c r="C307" s="990"/>
      <c r="D307" s="870" t="s">
        <v>254</v>
      </c>
      <c r="E307" s="876"/>
      <c r="F307" s="876"/>
      <c r="G307" s="879"/>
      <c r="H307" s="445"/>
      <c r="I307" s="445"/>
      <c r="J307" s="446"/>
      <c r="K307" s="445"/>
      <c r="L307" s="445"/>
      <c r="M307" s="445"/>
      <c r="N307" s="445"/>
      <c r="O307" s="445"/>
      <c r="P307" s="445"/>
      <c r="Q307" s="526"/>
      <c r="R307" s="526"/>
      <c r="S307" s="526"/>
      <c r="T307" s="526"/>
      <c r="U307" s="526"/>
      <c r="V307" s="526"/>
      <c r="W307" s="526"/>
      <c r="X307" s="526"/>
      <c r="Y307" s="526"/>
      <c r="Z307" s="669"/>
      <c r="AA307" s="670"/>
      <c r="AB307" s="748"/>
      <c r="AC307" s="749"/>
      <c r="AD307" s="672"/>
      <c r="AE307" s="672"/>
      <c r="AF307" s="670"/>
      <c r="AG307" s="748"/>
      <c r="AH307" s="749"/>
      <c r="AI307" s="669"/>
      <c r="AJ307" s="672"/>
      <c r="AK307" s="670"/>
      <c r="AL307" s="748"/>
      <c r="AM307" s="749"/>
      <c r="AN307" s="750"/>
      <c r="AO307" s="331"/>
      <c r="AP307" s="331"/>
      <c r="AQ307" s="331"/>
      <c r="AR307" s="331"/>
      <c r="AS307" s="331"/>
      <c r="AT307" s="331"/>
      <c r="AU307" s="331"/>
      <c r="AV307" s="331"/>
      <c r="AW307" s="331"/>
      <c r="AX307" s="331"/>
      <c r="AY307" s="331"/>
      <c r="AZ307" s="331"/>
      <c r="BA307" s="331"/>
      <c r="BB307" s="204"/>
    </row>
    <row r="308" spans="1:54" ht="31.2">
      <c r="A308" s="871"/>
      <c r="B308" s="988"/>
      <c r="C308" s="991"/>
      <c r="D308" s="872" t="s">
        <v>7</v>
      </c>
      <c r="E308" s="877"/>
      <c r="F308" s="877"/>
      <c r="G308" s="880"/>
      <c r="H308" s="439"/>
      <c r="I308" s="439"/>
      <c r="J308" s="440"/>
      <c r="K308" s="439"/>
      <c r="L308" s="439"/>
      <c r="M308" s="439"/>
      <c r="N308" s="439"/>
      <c r="O308" s="439"/>
      <c r="P308" s="439"/>
      <c r="Q308" s="524"/>
      <c r="R308" s="524"/>
      <c r="S308" s="524"/>
      <c r="T308" s="524"/>
      <c r="U308" s="524"/>
      <c r="V308" s="524"/>
      <c r="W308" s="524"/>
      <c r="X308" s="524"/>
      <c r="Y308" s="524"/>
      <c r="Z308" s="674"/>
      <c r="AA308" s="663"/>
      <c r="AB308" s="746"/>
      <c r="AC308" s="751"/>
      <c r="AD308" s="665"/>
      <c r="AE308" s="665"/>
      <c r="AF308" s="663"/>
      <c r="AG308" s="746"/>
      <c r="AH308" s="751"/>
      <c r="AI308" s="674"/>
      <c r="AJ308" s="665"/>
      <c r="AK308" s="663"/>
      <c r="AL308" s="746"/>
      <c r="AM308" s="751"/>
      <c r="AN308" s="752"/>
      <c r="AO308" s="331"/>
      <c r="AP308" s="331"/>
      <c r="AQ308" s="331"/>
      <c r="AR308" s="331"/>
      <c r="AS308" s="331"/>
      <c r="AT308" s="331"/>
      <c r="AU308" s="331"/>
      <c r="AV308" s="331"/>
      <c r="AW308" s="331"/>
      <c r="AX308" s="331"/>
      <c r="AY308" s="331"/>
      <c r="AZ308" s="331"/>
      <c r="BA308" s="331"/>
      <c r="BB308" s="209"/>
    </row>
    <row r="309" spans="1:54" ht="15.6">
      <c r="A309" s="200" t="s">
        <v>279</v>
      </c>
      <c r="B309" s="1037" t="s">
        <v>411</v>
      </c>
      <c r="C309" s="983" t="s">
        <v>305</v>
      </c>
      <c r="D309" s="223" t="s">
        <v>5</v>
      </c>
      <c r="E309" s="269">
        <f>SUM(H309,K309,N309,Q309,T309,W309,Z309,AE309,AJ309,AO309,AT309,AY309)</f>
        <v>0</v>
      </c>
      <c r="F309" s="271">
        <f>SUM(I309,L309,O309,R309,U309,X309,AC309,AH309,AM309,AR309,AW309,AZ309)</f>
        <v>0</v>
      </c>
      <c r="G309" s="277" t="e">
        <f>SUM(F309/E309*100)</f>
        <v>#DIV/0!</v>
      </c>
      <c r="H309" s="436">
        <f>SUM(H316,H323)</f>
        <v>0</v>
      </c>
      <c r="I309" s="436">
        <f>SUM(I316,I323)</f>
        <v>0</v>
      </c>
      <c r="J309" s="437"/>
      <c r="K309" s="436">
        <f>SUM(K316,K323)</f>
        <v>0</v>
      </c>
      <c r="L309" s="436">
        <f>SUM(L316,L323)</f>
        <v>0</v>
      </c>
      <c r="M309" s="436"/>
      <c r="N309" s="436">
        <v>0</v>
      </c>
      <c r="O309" s="436">
        <f>SUM(O316,O323)</f>
        <v>0</v>
      </c>
      <c r="P309" s="436" t="e">
        <f>SUM(O309/N309*100)</f>
        <v>#DIV/0!</v>
      </c>
      <c r="Q309" s="523"/>
      <c r="R309" s="523"/>
      <c r="S309" s="523"/>
      <c r="T309" s="523"/>
      <c r="U309" s="523"/>
      <c r="V309" s="523"/>
      <c r="W309" s="523"/>
      <c r="X309" s="523"/>
      <c r="Y309" s="523"/>
      <c r="Z309" s="673"/>
      <c r="AA309" s="743"/>
      <c r="AB309" s="744"/>
      <c r="AC309" s="753"/>
      <c r="AD309" s="661"/>
      <c r="AE309" s="661"/>
      <c r="AF309" s="743"/>
      <c r="AG309" s="744"/>
      <c r="AH309" s="753"/>
      <c r="AI309" s="673"/>
      <c r="AJ309" s="661"/>
      <c r="AK309" s="743"/>
      <c r="AL309" s="744"/>
      <c r="AM309" s="753"/>
      <c r="AN309" s="745"/>
      <c r="AO309" s="330"/>
      <c r="AP309" s="330"/>
      <c r="AQ309" s="330"/>
      <c r="AR309" s="330"/>
      <c r="AS309" s="330"/>
      <c r="AT309" s="330"/>
      <c r="AU309" s="330"/>
      <c r="AV309" s="330"/>
      <c r="AW309" s="330"/>
      <c r="AX309" s="330"/>
      <c r="AY309" s="330"/>
      <c r="AZ309" s="330"/>
      <c r="BA309" s="330"/>
      <c r="BB309" s="155"/>
    </row>
    <row r="310" spans="1:54" ht="36.75" customHeight="1">
      <c r="A310" s="202"/>
      <c r="B310" s="1038"/>
      <c r="C310" s="984"/>
      <c r="D310" s="203" t="s">
        <v>1</v>
      </c>
      <c r="E310" s="269"/>
      <c r="F310" s="271"/>
      <c r="G310" s="277"/>
      <c r="H310" s="436"/>
      <c r="I310" s="436"/>
      <c r="J310" s="440"/>
      <c r="K310" s="436"/>
      <c r="L310" s="436"/>
      <c r="M310" s="439"/>
      <c r="N310" s="436"/>
      <c r="O310" s="436"/>
      <c r="P310" s="436"/>
      <c r="Q310" s="524"/>
      <c r="R310" s="524"/>
      <c r="S310" s="524"/>
      <c r="T310" s="524"/>
      <c r="U310" s="524"/>
      <c r="V310" s="524"/>
      <c r="W310" s="524"/>
      <c r="X310" s="524"/>
      <c r="Y310" s="524"/>
      <c r="Z310" s="674"/>
      <c r="AA310" s="663"/>
      <c r="AB310" s="746"/>
      <c r="AC310" s="751"/>
      <c r="AD310" s="665"/>
      <c r="AE310" s="665"/>
      <c r="AF310" s="663"/>
      <c r="AG310" s="746"/>
      <c r="AH310" s="751"/>
      <c r="AI310" s="674"/>
      <c r="AJ310" s="665"/>
      <c r="AK310" s="663"/>
      <c r="AL310" s="746"/>
      <c r="AM310" s="751"/>
      <c r="AN310" s="752"/>
      <c r="AO310" s="331"/>
      <c r="AP310" s="331"/>
      <c r="AQ310" s="331"/>
      <c r="AR310" s="331"/>
      <c r="AS310" s="331"/>
      <c r="AT310" s="331"/>
      <c r="AU310" s="331"/>
      <c r="AV310" s="331"/>
      <c r="AW310" s="331"/>
      <c r="AX310" s="331"/>
      <c r="AY310" s="331"/>
      <c r="AZ310" s="331"/>
      <c r="BA310" s="331"/>
      <c r="BB310" s="204"/>
    </row>
    <row r="311" spans="1:54" ht="45" customHeight="1">
      <c r="A311" s="202"/>
      <c r="B311" s="1038"/>
      <c r="C311" s="984"/>
      <c r="D311" s="205" t="s">
        <v>362</v>
      </c>
      <c r="E311" s="269"/>
      <c r="F311" s="271"/>
      <c r="G311" s="277"/>
      <c r="H311" s="436"/>
      <c r="I311" s="436"/>
      <c r="J311" s="443"/>
      <c r="K311" s="436"/>
      <c r="L311" s="436"/>
      <c r="M311" s="442"/>
      <c r="N311" s="436"/>
      <c r="O311" s="436"/>
      <c r="P311" s="436"/>
      <c r="Q311" s="525"/>
      <c r="R311" s="525"/>
      <c r="S311" s="525"/>
      <c r="T311" s="525"/>
      <c r="U311" s="525"/>
      <c r="V311" s="525"/>
      <c r="W311" s="525"/>
      <c r="X311" s="525"/>
      <c r="Y311" s="525"/>
      <c r="Z311" s="676"/>
      <c r="AA311" s="666"/>
      <c r="AB311" s="747"/>
      <c r="AC311" s="754"/>
      <c r="AD311" s="668"/>
      <c r="AE311" s="668"/>
      <c r="AF311" s="666"/>
      <c r="AG311" s="747"/>
      <c r="AH311" s="754"/>
      <c r="AI311" s="676"/>
      <c r="AJ311" s="668"/>
      <c r="AK311" s="666"/>
      <c r="AL311" s="747"/>
      <c r="AM311" s="754"/>
      <c r="AN311" s="755"/>
      <c r="AO311" s="331"/>
      <c r="AP311" s="331"/>
      <c r="AQ311" s="331"/>
      <c r="AR311" s="331"/>
      <c r="AS311" s="331"/>
      <c r="AT311" s="331"/>
      <c r="AU311" s="331"/>
      <c r="AV311" s="331"/>
      <c r="AW311" s="331"/>
      <c r="AX311" s="331"/>
      <c r="AY311" s="331"/>
      <c r="AZ311" s="331"/>
      <c r="BA311" s="331"/>
      <c r="BB311" s="204"/>
    </row>
    <row r="312" spans="1:54" ht="15.6">
      <c r="A312" s="202"/>
      <c r="B312" s="1038"/>
      <c r="C312" s="984"/>
      <c r="D312" s="206" t="s">
        <v>253</v>
      </c>
      <c r="E312" s="269">
        <f>SUM(H312,K312,N312,Q312,T312,W312,Z312,AE312,AJ312,AO312,AT312,AY312)</f>
        <v>0</v>
      </c>
      <c r="F312" s="271">
        <f>SUM(I312,L312,O312,R312,U312,X312,AC312,AH312,AM312,AR312,AW312,AZ312)</f>
        <v>0</v>
      </c>
      <c r="G312" s="277" t="e">
        <f>SUM(F312/E312*100)</f>
        <v>#DIV/0!</v>
      </c>
      <c r="H312" s="436">
        <f>SUM(H319,H326)</f>
        <v>0</v>
      </c>
      <c r="I312" s="436">
        <f>SUM(I319,I326)</f>
        <v>0</v>
      </c>
      <c r="J312" s="443"/>
      <c r="K312" s="436">
        <f>SUM(K319,K326)</f>
        <v>0</v>
      </c>
      <c r="L312" s="436">
        <f>SUM(L319,L326)</f>
        <v>0</v>
      </c>
      <c r="M312" s="442"/>
      <c r="N312" s="436">
        <v>0</v>
      </c>
      <c r="O312" s="436">
        <f>SUM(O319,O326)</f>
        <v>0</v>
      </c>
      <c r="P312" s="436" t="e">
        <f>SUM(O312/N312*100)</f>
        <v>#DIV/0!</v>
      </c>
      <c r="Q312" s="525"/>
      <c r="R312" s="525"/>
      <c r="S312" s="525"/>
      <c r="T312" s="525"/>
      <c r="U312" s="525"/>
      <c r="V312" s="525"/>
      <c r="W312" s="525"/>
      <c r="X312" s="525"/>
      <c r="Y312" s="525"/>
      <c r="Z312" s="676"/>
      <c r="AA312" s="666"/>
      <c r="AB312" s="747"/>
      <c r="AC312" s="754"/>
      <c r="AD312" s="668"/>
      <c r="AE312" s="668"/>
      <c r="AF312" s="666"/>
      <c r="AG312" s="747"/>
      <c r="AH312" s="754"/>
      <c r="AI312" s="676"/>
      <c r="AJ312" s="668"/>
      <c r="AK312" s="666"/>
      <c r="AL312" s="747"/>
      <c r="AM312" s="754"/>
      <c r="AN312" s="755"/>
      <c r="AO312" s="331"/>
      <c r="AP312" s="331"/>
      <c r="AQ312" s="331"/>
      <c r="AR312" s="331"/>
      <c r="AS312" s="331"/>
      <c r="AT312" s="331"/>
      <c r="AU312" s="331"/>
      <c r="AV312" s="331"/>
      <c r="AW312" s="331"/>
      <c r="AX312" s="331"/>
      <c r="AY312" s="331"/>
      <c r="AZ312" s="331"/>
      <c r="BA312" s="331"/>
      <c r="BB312" s="204"/>
    </row>
    <row r="313" spans="1:54" ht="85.5" customHeight="1">
      <c r="A313" s="202"/>
      <c r="B313" s="1038"/>
      <c r="C313" s="984"/>
      <c r="D313" s="206" t="s">
        <v>261</v>
      </c>
      <c r="E313" s="269">
        <f>SUM(H313,K313,N313,Q313,T313,W313,Z313,AE313,AJ313,AO313,AT313,AY313)</f>
        <v>0</v>
      </c>
      <c r="F313" s="271">
        <f>SUM(I313,L313,O313,R313,U313,X313,AC313,AH313,AM313,AR313,AW313,AZ313)</f>
        <v>0</v>
      </c>
      <c r="G313" s="277" t="e">
        <f>SUM(F313/E313*100)</f>
        <v>#DIV/0!</v>
      </c>
      <c r="H313" s="436">
        <f>SUM(H320,H327)</f>
        <v>0</v>
      </c>
      <c r="I313" s="436">
        <f>SUM(I320,I327)</f>
        <v>0</v>
      </c>
      <c r="J313" s="446"/>
      <c r="K313" s="436">
        <f>SUM(K320,K327)</f>
        <v>0</v>
      </c>
      <c r="L313" s="436">
        <f>SUM(L320,L327)</f>
        <v>0</v>
      </c>
      <c r="M313" s="445"/>
      <c r="N313" s="436">
        <f>SUM(N320,N327)</f>
        <v>0</v>
      </c>
      <c r="O313" s="436">
        <f>SUM(O320,O327)</f>
        <v>0</v>
      </c>
      <c r="P313" s="436" t="e">
        <f>SUM(O313/N313*100)</f>
        <v>#DIV/0!</v>
      </c>
      <c r="Q313" s="526"/>
      <c r="R313" s="526"/>
      <c r="S313" s="526"/>
      <c r="T313" s="526"/>
      <c r="U313" s="526"/>
      <c r="V313" s="526"/>
      <c r="W313" s="526"/>
      <c r="X313" s="526"/>
      <c r="Y313" s="526"/>
      <c r="Z313" s="669"/>
      <c r="AA313" s="670"/>
      <c r="AB313" s="748"/>
      <c r="AC313" s="749"/>
      <c r="AD313" s="672"/>
      <c r="AE313" s="672"/>
      <c r="AF313" s="670"/>
      <c r="AG313" s="748"/>
      <c r="AH313" s="749"/>
      <c r="AI313" s="669"/>
      <c r="AJ313" s="672"/>
      <c r="AK313" s="670"/>
      <c r="AL313" s="748"/>
      <c r="AM313" s="749"/>
      <c r="AN313" s="750"/>
      <c r="AO313" s="331"/>
      <c r="AP313" s="331"/>
      <c r="AQ313" s="331"/>
      <c r="AR313" s="331"/>
      <c r="AS313" s="331"/>
      <c r="AT313" s="331"/>
      <c r="AU313" s="331"/>
      <c r="AV313" s="331"/>
      <c r="AW313" s="331"/>
      <c r="AX313" s="331"/>
      <c r="AY313" s="331"/>
      <c r="AZ313" s="331"/>
      <c r="BA313" s="331"/>
      <c r="BB313" s="204"/>
    </row>
    <row r="314" spans="1:54" ht="22.5" customHeight="1">
      <c r="A314" s="202"/>
      <c r="B314" s="1038"/>
      <c r="C314" s="984"/>
      <c r="D314" s="206" t="s">
        <v>254</v>
      </c>
      <c r="E314" s="236"/>
      <c r="F314" s="236"/>
      <c r="G314" s="235"/>
      <c r="H314" s="445"/>
      <c r="I314" s="445"/>
      <c r="J314" s="446"/>
      <c r="K314" s="445"/>
      <c r="L314" s="445"/>
      <c r="M314" s="445"/>
      <c r="N314" s="445"/>
      <c r="O314" s="445"/>
      <c r="P314" s="445"/>
      <c r="Q314" s="526"/>
      <c r="R314" s="526"/>
      <c r="S314" s="526"/>
      <c r="T314" s="526"/>
      <c r="U314" s="526"/>
      <c r="V314" s="526"/>
      <c r="W314" s="526"/>
      <c r="X314" s="526"/>
      <c r="Y314" s="526"/>
      <c r="Z314" s="669"/>
      <c r="AA314" s="670"/>
      <c r="AB314" s="748"/>
      <c r="AC314" s="749"/>
      <c r="AD314" s="672"/>
      <c r="AE314" s="672"/>
      <c r="AF314" s="670"/>
      <c r="AG314" s="748"/>
      <c r="AH314" s="749"/>
      <c r="AI314" s="669"/>
      <c r="AJ314" s="672"/>
      <c r="AK314" s="670"/>
      <c r="AL314" s="748"/>
      <c r="AM314" s="749"/>
      <c r="AN314" s="750"/>
      <c r="AO314" s="331"/>
      <c r="AP314" s="331"/>
      <c r="AQ314" s="331"/>
      <c r="AR314" s="331"/>
      <c r="AS314" s="331"/>
      <c r="AT314" s="331"/>
      <c r="AU314" s="331"/>
      <c r="AV314" s="331"/>
      <c r="AW314" s="331"/>
      <c r="AX314" s="331"/>
      <c r="AY314" s="331"/>
      <c r="AZ314" s="331"/>
      <c r="BA314" s="331"/>
      <c r="BB314" s="204"/>
    </row>
    <row r="315" spans="1:54" ht="31.2">
      <c r="A315" s="207"/>
      <c r="B315" s="1039"/>
      <c r="C315" s="985"/>
      <c r="D315" s="208" t="s">
        <v>7</v>
      </c>
      <c r="E315" s="233"/>
      <c r="F315" s="233"/>
      <c r="G315" s="234"/>
      <c r="H315" s="439"/>
      <c r="I315" s="439"/>
      <c r="J315" s="440"/>
      <c r="K315" s="439"/>
      <c r="L315" s="439"/>
      <c r="M315" s="439"/>
      <c r="N315" s="439"/>
      <c r="O315" s="439"/>
      <c r="P315" s="439"/>
      <c r="Q315" s="524"/>
      <c r="R315" s="524"/>
      <c r="S315" s="524"/>
      <c r="T315" s="524"/>
      <c r="U315" s="524"/>
      <c r="V315" s="524"/>
      <c r="W315" s="524"/>
      <c r="X315" s="524"/>
      <c r="Y315" s="524"/>
      <c r="Z315" s="674"/>
      <c r="AA315" s="663"/>
      <c r="AB315" s="746"/>
      <c r="AC315" s="751"/>
      <c r="AD315" s="665"/>
      <c r="AE315" s="665"/>
      <c r="AF315" s="663"/>
      <c r="AG315" s="746"/>
      <c r="AH315" s="751"/>
      <c r="AI315" s="674"/>
      <c r="AJ315" s="665"/>
      <c r="AK315" s="663"/>
      <c r="AL315" s="746"/>
      <c r="AM315" s="751"/>
      <c r="AN315" s="752"/>
      <c r="AO315" s="331"/>
      <c r="AP315" s="331"/>
      <c r="AQ315" s="331"/>
      <c r="AR315" s="331"/>
      <c r="AS315" s="331"/>
      <c r="AT315" s="331"/>
      <c r="AU315" s="331"/>
      <c r="AV315" s="331"/>
      <c r="AW315" s="331"/>
      <c r="AX315" s="331"/>
      <c r="AY315" s="331"/>
      <c r="AZ315" s="331"/>
      <c r="BA315" s="331"/>
      <c r="BB315" s="209"/>
    </row>
    <row r="316" spans="1:54" ht="34.5" hidden="1" customHeight="1">
      <c r="A316" s="200" t="s">
        <v>280</v>
      </c>
      <c r="B316" s="1037"/>
      <c r="C316" s="983"/>
      <c r="D316" s="223" t="s">
        <v>5</v>
      </c>
      <c r="E316" s="269">
        <f>SUM(H316,K316,N316,Q316,T316,W316,Z316,AE316,AJ316,AO316,AT316,AY316)</f>
        <v>0</v>
      </c>
      <c r="F316" s="271">
        <f>SUM(I316,L316,O316,R316,U316,X316,AC316,AH316,AM316,AR316,AW316,AZ316)</f>
        <v>0</v>
      </c>
      <c r="G316" s="277" t="e">
        <f>SUM(F316/E316*100)</f>
        <v>#DIV/0!</v>
      </c>
      <c r="H316" s="436">
        <f>SUM(H323,H330)</f>
        <v>0</v>
      </c>
      <c r="I316" s="436">
        <f>SUM(I323,I330)</f>
        <v>0</v>
      </c>
      <c r="J316" s="437"/>
      <c r="K316" s="436">
        <f>SUM(K323,K330)</f>
        <v>0</v>
      </c>
      <c r="L316" s="436">
        <f>SUM(L323,L330)</f>
        <v>0</v>
      </c>
      <c r="M316" s="436"/>
      <c r="N316" s="436">
        <v>0</v>
      </c>
      <c r="O316" s="436">
        <f>SUM(O323,O330)</f>
        <v>0</v>
      </c>
      <c r="P316" s="436" t="e">
        <f>SUM(O316/N316*100)</f>
        <v>#DIV/0!</v>
      </c>
      <c r="Q316" s="523"/>
      <c r="R316" s="523"/>
      <c r="S316" s="523"/>
      <c r="T316" s="523"/>
      <c r="U316" s="523"/>
      <c r="V316" s="523"/>
      <c r="W316" s="523"/>
      <c r="X316" s="523"/>
      <c r="Y316" s="523"/>
      <c r="Z316" s="673"/>
      <c r="AA316" s="743"/>
      <c r="AB316" s="744"/>
      <c r="AC316" s="753"/>
      <c r="AD316" s="661"/>
      <c r="AE316" s="661"/>
      <c r="AF316" s="743"/>
      <c r="AG316" s="744"/>
      <c r="AH316" s="753"/>
      <c r="AI316" s="673"/>
      <c r="AJ316" s="661"/>
      <c r="AK316" s="743"/>
      <c r="AL316" s="744"/>
      <c r="AM316" s="753"/>
      <c r="AN316" s="745"/>
      <c r="AO316" s="330"/>
      <c r="AP316" s="330"/>
      <c r="AQ316" s="330"/>
      <c r="AR316" s="330"/>
      <c r="AS316" s="330"/>
      <c r="AT316" s="330"/>
      <c r="AU316" s="330"/>
      <c r="AV316" s="330"/>
      <c r="AW316" s="330"/>
      <c r="AX316" s="330"/>
      <c r="AY316" s="330"/>
      <c r="AZ316" s="330"/>
      <c r="BA316" s="330"/>
      <c r="BB316" s="155"/>
    </row>
    <row r="317" spans="1:54" ht="36.75" hidden="1" customHeight="1">
      <c r="A317" s="202"/>
      <c r="B317" s="1038"/>
      <c r="C317" s="984"/>
      <c r="D317" s="203" t="s">
        <v>1</v>
      </c>
      <c r="E317" s="269"/>
      <c r="F317" s="271"/>
      <c r="G317" s="277"/>
      <c r="H317" s="436"/>
      <c r="I317" s="436"/>
      <c r="J317" s="440"/>
      <c r="K317" s="436"/>
      <c r="L317" s="436"/>
      <c r="M317" s="439"/>
      <c r="N317" s="436"/>
      <c r="O317" s="436"/>
      <c r="P317" s="436"/>
      <c r="Q317" s="524"/>
      <c r="R317" s="524"/>
      <c r="S317" s="524"/>
      <c r="T317" s="524"/>
      <c r="U317" s="524"/>
      <c r="V317" s="524"/>
      <c r="W317" s="524"/>
      <c r="X317" s="524"/>
      <c r="Y317" s="524"/>
      <c r="Z317" s="674"/>
      <c r="AA317" s="663"/>
      <c r="AB317" s="746"/>
      <c r="AC317" s="751"/>
      <c r="AD317" s="665"/>
      <c r="AE317" s="665"/>
      <c r="AF317" s="663"/>
      <c r="AG317" s="746"/>
      <c r="AH317" s="751"/>
      <c r="AI317" s="674"/>
      <c r="AJ317" s="665"/>
      <c r="AK317" s="663"/>
      <c r="AL317" s="746"/>
      <c r="AM317" s="751"/>
      <c r="AN317" s="752"/>
      <c r="AO317" s="331"/>
      <c r="AP317" s="331"/>
      <c r="AQ317" s="331"/>
      <c r="AR317" s="331"/>
      <c r="AS317" s="331"/>
      <c r="AT317" s="331"/>
      <c r="AU317" s="331"/>
      <c r="AV317" s="331"/>
      <c r="AW317" s="331"/>
      <c r="AX317" s="331"/>
      <c r="AY317" s="331"/>
      <c r="AZ317" s="331"/>
      <c r="BA317" s="331"/>
      <c r="BB317" s="204"/>
    </row>
    <row r="318" spans="1:54" ht="45" hidden="1" customHeight="1">
      <c r="A318" s="202"/>
      <c r="B318" s="1038"/>
      <c r="C318" s="984"/>
      <c r="D318" s="205" t="s">
        <v>362</v>
      </c>
      <c r="E318" s="269"/>
      <c r="F318" s="271"/>
      <c r="G318" s="277"/>
      <c r="H318" s="436"/>
      <c r="I318" s="436"/>
      <c r="J318" s="443"/>
      <c r="K318" s="436"/>
      <c r="L318" s="436"/>
      <c r="M318" s="442"/>
      <c r="N318" s="436"/>
      <c r="O318" s="436"/>
      <c r="P318" s="436"/>
      <c r="Q318" s="525"/>
      <c r="R318" s="525"/>
      <c r="S318" s="525"/>
      <c r="T318" s="525"/>
      <c r="U318" s="525"/>
      <c r="V318" s="525"/>
      <c r="W318" s="525"/>
      <c r="X318" s="525"/>
      <c r="Y318" s="525"/>
      <c r="Z318" s="676"/>
      <c r="AA318" s="666"/>
      <c r="AB318" s="747"/>
      <c r="AC318" s="754"/>
      <c r="AD318" s="668"/>
      <c r="AE318" s="668"/>
      <c r="AF318" s="666"/>
      <c r="AG318" s="747"/>
      <c r="AH318" s="754"/>
      <c r="AI318" s="676"/>
      <c r="AJ318" s="668"/>
      <c r="AK318" s="666"/>
      <c r="AL318" s="747"/>
      <c r="AM318" s="754"/>
      <c r="AN318" s="755"/>
      <c r="AO318" s="331"/>
      <c r="AP318" s="331"/>
      <c r="AQ318" s="331"/>
      <c r="AR318" s="331"/>
      <c r="AS318" s="331"/>
      <c r="AT318" s="331"/>
      <c r="AU318" s="331"/>
      <c r="AV318" s="331"/>
      <c r="AW318" s="331"/>
      <c r="AX318" s="331"/>
      <c r="AY318" s="331"/>
      <c r="AZ318" s="331"/>
      <c r="BA318" s="331"/>
      <c r="BB318" s="204"/>
    </row>
    <row r="319" spans="1:54" ht="34.5" hidden="1" customHeight="1">
      <c r="A319" s="202"/>
      <c r="B319" s="1038"/>
      <c r="C319" s="984"/>
      <c r="D319" s="206" t="s">
        <v>253</v>
      </c>
      <c r="E319" s="269">
        <f>SUM(H319,K319,N319,Q319,T319,W319,Z319,AE319,AJ319,AO319,AT319,AY319)</f>
        <v>0</v>
      </c>
      <c r="F319" s="271">
        <f>SUM(I319,L319,O319,R319,U319,X319,AC319,AH319,AM319,AR319,AW319,AZ319)</f>
        <v>0</v>
      </c>
      <c r="G319" s="277" t="e">
        <f>SUM(F319/E319*100)</f>
        <v>#DIV/0!</v>
      </c>
      <c r="H319" s="436">
        <f>SUM(H326,H333)</f>
        <v>0</v>
      </c>
      <c r="I319" s="436">
        <f>SUM(I326,I333)</f>
        <v>0</v>
      </c>
      <c r="J319" s="443"/>
      <c r="K319" s="436">
        <f>SUM(K326,K333)</f>
        <v>0</v>
      </c>
      <c r="L319" s="436">
        <f>SUM(L326,L333)</f>
        <v>0</v>
      </c>
      <c r="M319" s="442"/>
      <c r="N319" s="436">
        <v>0</v>
      </c>
      <c r="O319" s="436">
        <f>SUM(O326,O333)</f>
        <v>0</v>
      </c>
      <c r="P319" s="436" t="e">
        <f>SUM(O319/N319*100)</f>
        <v>#DIV/0!</v>
      </c>
      <c r="Q319" s="525"/>
      <c r="R319" s="525"/>
      <c r="S319" s="525"/>
      <c r="T319" s="525"/>
      <c r="U319" s="525"/>
      <c r="V319" s="525"/>
      <c r="W319" s="525"/>
      <c r="X319" s="525"/>
      <c r="Y319" s="525"/>
      <c r="Z319" s="676"/>
      <c r="AA319" s="666"/>
      <c r="AB319" s="747"/>
      <c r="AC319" s="754"/>
      <c r="AD319" s="668"/>
      <c r="AE319" s="668"/>
      <c r="AF319" s="666"/>
      <c r="AG319" s="747"/>
      <c r="AH319" s="754"/>
      <c r="AI319" s="676"/>
      <c r="AJ319" s="668"/>
      <c r="AK319" s="666"/>
      <c r="AL319" s="747"/>
      <c r="AM319" s="754"/>
      <c r="AN319" s="755"/>
      <c r="AO319" s="331"/>
      <c r="AP319" s="331"/>
      <c r="AQ319" s="331"/>
      <c r="AR319" s="331"/>
      <c r="AS319" s="331"/>
      <c r="AT319" s="331"/>
      <c r="AU319" s="331"/>
      <c r="AV319" s="331"/>
      <c r="AW319" s="331"/>
      <c r="AX319" s="331"/>
      <c r="AY319" s="331"/>
      <c r="AZ319" s="331"/>
      <c r="BA319" s="331"/>
      <c r="BB319" s="204"/>
    </row>
    <row r="320" spans="1:54" ht="85.5" hidden="1" customHeight="1">
      <c r="A320" s="202"/>
      <c r="B320" s="1038"/>
      <c r="C320" s="984"/>
      <c r="D320" s="206" t="s">
        <v>261</v>
      </c>
      <c r="E320" s="269">
        <f>SUM(H320,K320,N320,Q320,T320,W320,Z320,AE320,AJ320,AO320,AT320,AY320)</f>
        <v>0</v>
      </c>
      <c r="F320" s="271">
        <f>SUM(I320,L320,O320,R320,U320,X320,AC320,AH320,AM320,AR320,AW320,AZ320)</f>
        <v>0</v>
      </c>
      <c r="G320" s="277" t="e">
        <f>SUM(F320/E320*100)</f>
        <v>#DIV/0!</v>
      </c>
      <c r="H320" s="436">
        <f>SUM(H327,H334)</f>
        <v>0</v>
      </c>
      <c r="I320" s="436">
        <f>SUM(I327,I334)</f>
        <v>0</v>
      </c>
      <c r="J320" s="446"/>
      <c r="K320" s="436">
        <f>SUM(K327,K334)</f>
        <v>0</v>
      </c>
      <c r="L320" s="436">
        <f>SUM(L327,L334)</f>
        <v>0</v>
      </c>
      <c r="M320" s="445"/>
      <c r="N320" s="436">
        <f>SUM(N327,N334)</f>
        <v>0</v>
      </c>
      <c r="O320" s="436">
        <f>SUM(O327,O334)</f>
        <v>0</v>
      </c>
      <c r="P320" s="436" t="e">
        <f>SUM(O320/N320*100)</f>
        <v>#DIV/0!</v>
      </c>
      <c r="Q320" s="526"/>
      <c r="R320" s="526"/>
      <c r="S320" s="526"/>
      <c r="T320" s="526"/>
      <c r="U320" s="526"/>
      <c r="V320" s="526"/>
      <c r="W320" s="526"/>
      <c r="X320" s="526"/>
      <c r="Y320" s="526"/>
      <c r="Z320" s="669"/>
      <c r="AA320" s="670"/>
      <c r="AB320" s="748"/>
      <c r="AC320" s="749"/>
      <c r="AD320" s="672"/>
      <c r="AE320" s="672"/>
      <c r="AF320" s="670"/>
      <c r="AG320" s="748"/>
      <c r="AH320" s="749"/>
      <c r="AI320" s="669"/>
      <c r="AJ320" s="672"/>
      <c r="AK320" s="670"/>
      <c r="AL320" s="748"/>
      <c r="AM320" s="749"/>
      <c r="AN320" s="750"/>
      <c r="AO320" s="331"/>
      <c r="AP320" s="331"/>
      <c r="AQ320" s="331"/>
      <c r="AR320" s="331"/>
      <c r="AS320" s="331"/>
      <c r="AT320" s="331"/>
      <c r="AU320" s="331"/>
      <c r="AV320" s="331"/>
      <c r="AW320" s="331"/>
      <c r="AX320" s="331"/>
      <c r="AY320" s="331"/>
      <c r="AZ320" s="331"/>
      <c r="BA320" s="331"/>
      <c r="BB320" s="204"/>
    </row>
    <row r="321" spans="1:54" ht="22.5" hidden="1" customHeight="1">
      <c r="A321" s="202"/>
      <c r="B321" s="1038"/>
      <c r="C321" s="984"/>
      <c r="D321" s="206" t="s">
        <v>254</v>
      </c>
      <c r="E321" s="236"/>
      <c r="F321" s="236"/>
      <c r="G321" s="235"/>
      <c r="H321" s="445"/>
      <c r="I321" s="445"/>
      <c r="J321" s="446"/>
      <c r="K321" s="445"/>
      <c r="L321" s="445"/>
      <c r="M321" s="445"/>
      <c r="N321" s="445"/>
      <c r="O321" s="445"/>
      <c r="P321" s="445"/>
      <c r="Q321" s="526"/>
      <c r="R321" s="526"/>
      <c r="S321" s="526"/>
      <c r="T321" s="526"/>
      <c r="U321" s="526"/>
      <c r="V321" s="526"/>
      <c r="W321" s="526"/>
      <c r="X321" s="526"/>
      <c r="Y321" s="526"/>
      <c r="Z321" s="669"/>
      <c r="AA321" s="670"/>
      <c r="AB321" s="748"/>
      <c r="AC321" s="749"/>
      <c r="AD321" s="672"/>
      <c r="AE321" s="672"/>
      <c r="AF321" s="670"/>
      <c r="AG321" s="748"/>
      <c r="AH321" s="749"/>
      <c r="AI321" s="669"/>
      <c r="AJ321" s="672"/>
      <c r="AK321" s="670"/>
      <c r="AL321" s="748"/>
      <c r="AM321" s="749"/>
      <c r="AN321" s="750"/>
      <c r="AO321" s="331"/>
      <c r="AP321" s="331"/>
      <c r="AQ321" s="331"/>
      <c r="AR321" s="331"/>
      <c r="AS321" s="331"/>
      <c r="AT321" s="331"/>
      <c r="AU321" s="331"/>
      <c r="AV321" s="331"/>
      <c r="AW321" s="331"/>
      <c r="AX321" s="331"/>
      <c r="AY321" s="331"/>
      <c r="AZ321" s="331"/>
      <c r="BA321" s="331"/>
      <c r="BB321" s="204"/>
    </row>
    <row r="322" spans="1:54" ht="54" hidden="1" customHeight="1">
      <c r="A322" s="207"/>
      <c r="B322" s="1039"/>
      <c r="C322" s="985"/>
      <c r="D322" s="208" t="s">
        <v>7</v>
      </c>
      <c r="E322" s="233"/>
      <c r="F322" s="233"/>
      <c r="G322" s="234"/>
      <c r="H322" s="439"/>
      <c r="I322" s="439"/>
      <c r="J322" s="440"/>
      <c r="K322" s="439"/>
      <c r="L322" s="439"/>
      <c r="M322" s="439"/>
      <c r="N322" s="439"/>
      <c r="O322" s="439"/>
      <c r="P322" s="439"/>
      <c r="Q322" s="524"/>
      <c r="R322" s="524"/>
      <c r="S322" s="524"/>
      <c r="T322" s="524"/>
      <c r="U322" s="524"/>
      <c r="V322" s="524"/>
      <c r="W322" s="524"/>
      <c r="X322" s="524"/>
      <c r="Y322" s="524"/>
      <c r="Z322" s="674"/>
      <c r="AA322" s="663"/>
      <c r="AB322" s="746"/>
      <c r="AC322" s="751"/>
      <c r="AD322" s="665"/>
      <c r="AE322" s="665"/>
      <c r="AF322" s="663"/>
      <c r="AG322" s="746"/>
      <c r="AH322" s="751"/>
      <c r="AI322" s="674"/>
      <c r="AJ322" s="665"/>
      <c r="AK322" s="663"/>
      <c r="AL322" s="746"/>
      <c r="AM322" s="751"/>
      <c r="AN322" s="752"/>
      <c r="AO322" s="331"/>
      <c r="AP322" s="331"/>
      <c r="AQ322" s="331"/>
      <c r="AR322" s="331"/>
      <c r="AS322" s="331"/>
      <c r="AT322" s="331"/>
      <c r="AU322" s="331"/>
      <c r="AV322" s="331"/>
      <c r="AW322" s="331"/>
      <c r="AX322" s="331"/>
      <c r="AY322" s="331"/>
      <c r="AZ322" s="331"/>
      <c r="BA322" s="331"/>
      <c r="BB322" s="209"/>
    </row>
    <row r="323" spans="1:54" ht="22.5" customHeight="1">
      <c r="A323" s="873" t="s">
        <v>331</v>
      </c>
      <c r="B323" s="986" t="s">
        <v>301</v>
      </c>
      <c r="C323" s="989" t="s">
        <v>412</v>
      </c>
      <c r="D323" s="866" t="s">
        <v>5</v>
      </c>
      <c r="E323" s="874">
        <f>SUM(H323,K323,N323,Q323,T323,W323,Z323,AE323,AJ323,AO323,AT323,AY323)</f>
        <v>250</v>
      </c>
      <c r="F323" s="875">
        <f>SUM(I323,L323,O323,R323,U323,X323,AC323,AH323,AM323,AR323,AW323,AZ323)</f>
        <v>250</v>
      </c>
      <c r="G323" s="878">
        <f>SUM(F323/E323*100)</f>
        <v>100</v>
      </c>
      <c r="H323" s="436">
        <f>SUM(H330,H337)</f>
        <v>0</v>
      </c>
      <c r="I323" s="436">
        <f>SUM(I330,I337)</f>
        <v>0</v>
      </c>
      <c r="J323" s="437" t="e">
        <f>SUM(I323/H323*100)</f>
        <v>#DIV/0!</v>
      </c>
      <c r="K323" s="436">
        <f>SUM(K330,K337)</f>
        <v>0</v>
      </c>
      <c r="L323" s="436">
        <f>SUM(L330,L337)</f>
        <v>0</v>
      </c>
      <c r="M323" s="437" t="e">
        <f>SUM(L323/K323*100)</f>
        <v>#DIV/0!</v>
      </c>
      <c r="N323" s="436">
        <f>SUM(N330,N337)</f>
        <v>0</v>
      </c>
      <c r="O323" s="436">
        <f>SUM(O330,O337)</f>
        <v>0</v>
      </c>
      <c r="P323" s="437" t="e">
        <f>SUM(O323/N323*100)</f>
        <v>#DIV/0!</v>
      </c>
      <c r="Q323" s="523">
        <f>SUM(Q330,Q337)</f>
        <v>125</v>
      </c>
      <c r="R323" s="523">
        <f>SUM(R330,R337)</f>
        <v>125</v>
      </c>
      <c r="S323" s="553">
        <f>SUM(R323/Q323*100)</f>
        <v>100</v>
      </c>
      <c r="T323" s="523">
        <f>SUM(T330,T337)</f>
        <v>125</v>
      </c>
      <c r="U323" s="523">
        <f>SUM(U330,U337)</f>
        <v>125</v>
      </c>
      <c r="V323" s="553">
        <f>SUM(U323/T323*100)</f>
        <v>100</v>
      </c>
      <c r="W323" s="523">
        <f>SUM(W330,W337)</f>
        <v>0</v>
      </c>
      <c r="X323" s="523">
        <f>SUM(X330,X337)</f>
        <v>0</v>
      </c>
      <c r="Y323" s="553" t="e">
        <f>SUM(X323/W323*100)</f>
        <v>#DIV/0!</v>
      </c>
      <c r="Z323" s="794">
        <f>SUM(Z330,Z337)</f>
        <v>0</v>
      </c>
      <c r="AA323" s="743"/>
      <c r="AB323" s="744"/>
      <c r="AC323" s="794">
        <f>SUM(AC330,AC337)</f>
        <v>0</v>
      </c>
      <c r="AD323" s="661" t="e">
        <f>SUM(AC323/Z323*100)</f>
        <v>#DIV/0!</v>
      </c>
      <c r="AE323" s="794">
        <f>SUM(AE330,AE337)</f>
        <v>0</v>
      </c>
      <c r="AF323" s="743"/>
      <c r="AG323" s="744"/>
      <c r="AH323" s="794">
        <f>SUM(AH330,AH337)</f>
        <v>0</v>
      </c>
      <c r="AI323" s="661" t="e">
        <f>SUM(AH323/AE323*100)</f>
        <v>#DIV/0!</v>
      </c>
      <c r="AJ323" s="794">
        <f>SUM(AJ330,AJ337)</f>
        <v>0</v>
      </c>
      <c r="AK323" s="743"/>
      <c r="AL323" s="744"/>
      <c r="AM323" s="794">
        <f>SUM(AM330,AM337)</f>
        <v>0</v>
      </c>
      <c r="AN323" s="661" t="e">
        <f>SUM(AM323/AJ323*100)</f>
        <v>#DIV/0!</v>
      </c>
      <c r="AO323" s="330">
        <f>SUM(AO330,AO337)</f>
        <v>0</v>
      </c>
      <c r="AP323" s="330"/>
      <c r="AQ323" s="330"/>
      <c r="AR323" s="330">
        <f>SUM(AR330,AR337)</f>
        <v>0</v>
      </c>
      <c r="AS323" s="576" t="e">
        <f>SUM(AR323/AO323*100)</f>
        <v>#DIV/0!</v>
      </c>
      <c r="AT323" s="330">
        <f>SUM(AT330,AT337)</f>
        <v>0</v>
      </c>
      <c r="AU323" s="330"/>
      <c r="AV323" s="330"/>
      <c r="AW323" s="330">
        <f>SUM(AW330,AW337)</f>
        <v>0</v>
      </c>
      <c r="AX323" s="576" t="e">
        <f>SUM(AW323/AT323*100)</f>
        <v>#DIV/0!</v>
      </c>
      <c r="AY323" s="330">
        <f>SUM(AY330,AY337)</f>
        <v>0</v>
      </c>
      <c r="AZ323" s="330">
        <f>SUM(AZ330,AZ337)</f>
        <v>0</v>
      </c>
      <c r="BA323" s="576" t="e">
        <f>SUM(AZ323/AW323*100)</f>
        <v>#DIV/0!</v>
      </c>
      <c r="BB323" s="155"/>
    </row>
    <row r="324" spans="1:54" ht="36.75" customHeight="1">
      <c r="A324" s="867"/>
      <c r="B324" s="987"/>
      <c r="C324" s="990"/>
      <c r="D324" s="868" t="s">
        <v>1</v>
      </c>
      <c r="E324" s="874"/>
      <c r="F324" s="875"/>
      <c r="G324" s="878"/>
      <c r="H324" s="436"/>
      <c r="I324" s="436"/>
      <c r="J324" s="437"/>
      <c r="K324" s="436"/>
      <c r="L324" s="436"/>
      <c r="M324" s="437"/>
      <c r="N324" s="436"/>
      <c r="O324" s="436"/>
      <c r="P324" s="437"/>
      <c r="Q324" s="523"/>
      <c r="R324" s="523"/>
      <c r="S324" s="553"/>
      <c r="T324" s="523"/>
      <c r="U324" s="523"/>
      <c r="V324" s="553"/>
      <c r="W324" s="523"/>
      <c r="X324" s="523"/>
      <c r="Y324" s="553"/>
      <c r="Z324" s="794"/>
      <c r="AA324" s="663"/>
      <c r="AB324" s="746"/>
      <c r="AC324" s="794"/>
      <c r="AD324" s="661"/>
      <c r="AE324" s="794"/>
      <c r="AF324" s="663"/>
      <c r="AG324" s="746"/>
      <c r="AH324" s="794"/>
      <c r="AI324" s="661"/>
      <c r="AJ324" s="794"/>
      <c r="AK324" s="663"/>
      <c r="AL324" s="746"/>
      <c r="AM324" s="794"/>
      <c r="AN324" s="661"/>
      <c r="AO324" s="330"/>
      <c r="AP324" s="331"/>
      <c r="AQ324" s="331"/>
      <c r="AR324" s="330"/>
      <c r="AS324" s="576"/>
      <c r="AT324" s="330"/>
      <c r="AU324" s="331"/>
      <c r="AV324" s="331"/>
      <c r="AW324" s="330"/>
      <c r="AX324" s="576"/>
      <c r="AY324" s="330"/>
      <c r="AZ324" s="330"/>
      <c r="BA324" s="576"/>
      <c r="BB324" s="204"/>
    </row>
    <row r="325" spans="1:54" ht="31.2">
      <c r="A325" s="867"/>
      <c r="B325" s="987"/>
      <c r="C325" s="990"/>
      <c r="D325" s="869" t="s">
        <v>362</v>
      </c>
      <c r="E325" s="874"/>
      <c r="F325" s="875"/>
      <c r="G325" s="878"/>
      <c r="H325" s="436"/>
      <c r="I325" s="436"/>
      <c r="J325" s="437"/>
      <c r="K325" s="436"/>
      <c r="L325" s="436"/>
      <c r="M325" s="437"/>
      <c r="N325" s="436"/>
      <c r="O325" s="436"/>
      <c r="P325" s="437"/>
      <c r="Q325" s="523"/>
      <c r="R325" s="523"/>
      <c r="S325" s="553"/>
      <c r="T325" s="523"/>
      <c r="U325" s="523"/>
      <c r="V325" s="553"/>
      <c r="W325" s="523"/>
      <c r="X325" s="523"/>
      <c r="Y325" s="553"/>
      <c r="Z325" s="794"/>
      <c r="AA325" s="666"/>
      <c r="AB325" s="747"/>
      <c r="AC325" s="794"/>
      <c r="AD325" s="661"/>
      <c r="AE325" s="794"/>
      <c r="AF325" s="666"/>
      <c r="AG325" s="747"/>
      <c r="AH325" s="794"/>
      <c r="AI325" s="661"/>
      <c r="AJ325" s="794"/>
      <c r="AK325" s="666"/>
      <c r="AL325" s="747"/>
      <c r="AM325" s="794"/>
      <c r="AN325" s="661"/>
      <c r="AO325" s="330"/>
      <c r="AP325" s="331"/>
      <c r="AQ325" s="331"/>
      <c r="AR325" s="330"/>
      <c r="AS325" s="576"/>
      <c r="AT325" s="330"/>
      <c r="AU325" s="331"/>
      <c r="AV325" s="331"/>
      <c r="AW325" s="330"/>
      <c r="AX325" s="576"/>
      <c r="AY325" s="330"/>
      <c r="AZ325" s="330"/>
      <c r="BA325" s="576"/>
      <c r="BB325" s="204"/>
    </row>
    <row r="326" spans="1:54" ht="22.5" customHeight="1">
      <c r="A326" s="867"/>
      <c r="B326" s="987"/>
      <c r="C326" s="990"/>
      <c r="D326" s="870" t="s">
        <v>253</v>
      </c>
      <c r="E326" s="874">
        <f>SUM(H326,K326,N326,Q326,T326,W326,Z326,AE326,AJ326,AO326,AT326,AY326)</f>
        <v>250</v>
      </c>
      <c r="F326" s="875">
        <f>SUM(I326,L326,O326,R326,U326,X326,AC326,AH326,AM326,AR326,AW326,AZ326)</f>
        <v>250</v>
      </c>
      <c r="G326" s="878">
        <f>SUM(F326/E326*100)</f>
        <v>100</v>
      </c>
      <c r="H326" s="436">
        <f t="shared" ref="H326:I327" si="36">SUM(H333,H340)</f>
        <v>0</v>
      </c>
      <c r="I326" s="436">
        <f t="shared" si="36"/>
        <v>0</v>
      </c>
      <c r="J326" s="437" t="e">
        <f>SUM(I326/H326*100)</f>
        <v>#DIV/0!</v>
      </c>
      <c r="K326" s="436">
        <f t="shared" ref="K326:L326" si="37">SUM(K333,K340)</f>
        <v>0</v>
      </c>
      <c r="L326" s="436">
        <f t="shared" si="37"/>
        <v>0</v>
      </c>
      <c r="M326" s="437" t="e">
        <f>SUM(L326/K326*100)</f>
        <v>#DIV/0!</v>
      </c>
      <c r="N326" s="436">
        <f t="shared" ref="N326:O326" si="38">SUM(N333,N340)</f>
        <v>0</v>
      </c>
      <c r="O326" s="436">
        <f t="shared" si="38"/>
        <v>0</v>
      </c>
      <c r="P326" s="437" t="e">
        <f>SUM(O326/N326*100)</f>
        <v>#DIV/0!</v>
      </c>
      <c r="Q326" s="523">
        <f t="shared" ref="Q326:R327" si="39">SUM(Q333,Q340)</f>
        <v>125</v>
      </c>
      <c r="R326" s="523">
        <f t="shared" si="39"/>
        <v>125</v>
      </c>
      <c r="S326" s="553">
        <f>SUM(R326/Q326*100)</f>
        <v>100</v>
      </c>
      <c r="T326" s="523">
        <f t="shared" ref="T326:U326" si="40">SUM(T333,T340)</f>
        <v>125</v>
      </c>
      <c r="U326" s="523">
        <f t="shared" si="40"/>
        <v>125</v>
      </c>
      <c r="V326" s="553">
        <f>SUM(U326/T326*100)</f>
        <v>100</v>
      </c>
      <c r="W326" s="523">
        <f t="shared" ref="W326:X326" si="41">SUM(W333,W340)</f>
        <v>0</v>
      </c>
      <c r="X326" s="523">
        <f t="shared" si="41"/>
        <v>0</v>
      </c>
      <c r="Y326" s="553" t="e">
        <f>SUM(X326/W326*100)</f>
        <v>#DIV/0!</v>
      </c>
      <c r="Z326" s="794">
        <f t="shared" ref="Z326:Z327" si="42">SUM(Z333,Z340)</f>
        <v>0</v>
      </c>
      <c r="AA326" s="666"/>
      <c r="AB326" s="747"/>
      <c r="AC326" s="794">
        <f t="shared" ref="AC326:AC327" si="43">SUM(AC333,AC340)</f>
        <v>0</v>
      </c>
      <c r="AD326" s="661" t="e">
        <f>SUM(AC326/Z326*100)</f>
        <v>#DIV/0!</v>
      </c>
      <c r="AE326" s="794">
        <f t="shared" ref="AE326:AE327" si="44">SUM(AE333,AE340)</f>
        <v>0</v>
      </c>
      <c r="AF326" s="666"/>
      <c r="AG326" s="747"/>
      <c r="AH326" s="794">
        <f t="shared" ref="AH326:AH327" si="45">SUM(AH333,AH340)</f>
        <v>0</v>
      </c>
      <c r="AI326" s="661" t="e">
        <f>SUM(AH326/AE326*100)</f>
        <v>#DIV/0!</v>
      </c>
      <c r="AJ326" s="794">
        <f t="shared" ref="AJ326:AJ327" si="46">SUM(AJ333,AJ340)</f>
        <v>0</v>
      </c>
      <c r="AK326" s="666"/>
      <c r="AL326" s="747"/>
      <c r="AM326" s="794">
        <f t="shared" ref="AM326:AM327" si="47">SUM(AM333,AM340)</f>
        <v>0</v>
      </c>
      <c r="AN326" s="661" t="e">
        <f>SUM(AM326/AJ326*100)</f>
        <v>#DIV/0!</v>
      </c>
      <c r="AO326" s="330">
        <f t="shared" ref="AO326:AO327" si="48">SUM(AO333,AO340)</f>
        <v>0</v>
      </c>
      <c r="AP326" s="331"/>
      <c r="AQ326" s="331"/>
      <c r="AR326" s="330">
        <f t="shared" ref="AR326:AR327" si="49">SUM(AR333,AR340)</f>
        <v>0</v>
      </c>
      <c r="AS326" s="576" t="e">
        <f>SUM(AR326/AO326*100)</f>
        <v>#DIV/0!</v>
      </c>
      <c r="AT326" s="330">
        <f t="shared" ref="AT326:AT327" si="50">SUM(AT333,AT340)</f>
        <v>0</v>
      </c>
      <c r="AU326" s="331"/>
      <c r="AV326" s="331"/>
      <c r="AW326" s="330">
        <f t="shared" ref="AW326:AW327" si="51">SUM(AW333,AW340)</f>
        <v>0</v>
      </c>
      <c r="AX326" s="576" t="e">
        <f>SUM(AW326/AT326*100)</f>
        <v>#DIV/0!</v>
      </c>
      <c r="AY326" s="330">
        <f t="shared" ref="AY326:AZ327" si="52">SUM(AY333,AY340)</f>
        <v>0</v>
      </c>
      <c r="AZ326" s="330">
        <f t="shared" si="52"/>
        <v>0</v>
      </c>
      <c r="BA326" s="576" t="e">
        <f>SUM(AZ326/AW326*100)</f>
        <v>#DIV/0!</v>
      </c>
      <c r="BB326" s="204"/>
    </row>
    <row r="327" spans="1:54" ht="85.5" customHeight="1">
      <c r="A327" s="867"/>
      <c r="B327" s="987"/>
      <c r="C327" s="990"/>
      <c r="D327" s="870" t="s">
        <v>261</v>
      </c>
      <c r="E327" s="874">
        <f>SUM(H327,K327,N327,Q327,T327,W327,Z327,AE327,AJ327,AO327,AT327,AY327)</f>
        <v>0</v>
      </c>
      <c r="F327" s="875">
        <f>SUM(I327,L327,O327,R327,U327,X327,AC327,AH327,AM327,AR327,AW327,AZ327)</f>
        <v>0</v>
      </c>
      <c r="G327" s="878" t="e">
        <f>SUM(F327/E327*100)</f>
        <v>#DIV/0!</v>
      </c>
      <c r="H327" s="436">
        <f t="shared" si="36"/>
        <v>0</v>
      </c>
      <c r="I327" s="436">
        <f t="shared" si="36"/>
        <v>0</v>
      </c>
      <c r="J327" s="437" t="e">
        <f>SUM(I327/H327*100)</f>
        <v>#DIV/0!</v>
      </c>
      <c r="K327" s="436">
        <f t="shared" ref="K327:L327" si="53">SUM(K334,K341)</f>
        <v>0</v>
      </c>
      <c r="L327" s="436">
        <f t="shared" si="53"/>
        <v>0</v>
      </c>
      <c r="M327" s="437" t="e">
        <f>SUM(L327/K327*100)</f>
        <v>#DIV/0!</v>
      </c>
      <c r="N327" s="436">
        <f t="shared" ref="N327:O327" si="54">SUM(N334,N341)</f>
        <v>0</v>
      </c>
      <c r="O327" s="436">
        <f t="shared" si="54"/>
        <v>0</v>
      </c>
      <c r="P327" s="437" t="e">
        <f>SUM(O327/N327*100)</f>
        <v>#DIV/0!</v>
      </c>
      <c r="Q327" s="523">
        <f t="shared" si="39"/>
        <v>0</v>
      </c>
      <c r="R327" s="523">
        <f t="shared" si="39"/>
        <v>0</v>
      </c>
      <c r="S327" s="553" t="e">
        <f>SUM(R327/Q327*100)</f>
        <v>#DIV/0!</v>
      </c>
      <c r="T327" s="523">
        <f t="shared" ref="T327:U327" si="55">SUM(T334,T341)</f>
        <v>0</v>
      </c>
      <c r="U327" s="523">
        <f t="shared" si="55"/>
        <v>0</v>
      </c>
      <c r="V327" s="553" t="e">
        <f>SUM(U327/T327*100)</f>
        <v>#DIV/0!</v>
      </c>
      <c r="W327" s="523">
        <f t="shared" ref="W327:X327" si="56">SUM(W334,W341)</f>
        <v>0</v>
      </c>
      <c r="X327" s="523">
        <f t="shared" si="56"/>
        <v>0</v>
      </c>
      <c r="Y327" s="553" t="e">
        <f>SUM(X327/W327*100)</f>
        <v>#DIV/0!</v>
      </c>
      <c r="Z327" s="794">
        <f t="shared" si="42"/>
        <v>0</v>
      </c>
      <c r="AA327" s="670"/>
      <c r="AB327" s="748"/>
      <c r="AC327" s="794">
        <f t="shared" si="43"/>
        <v>0</v>
      </c>
      <c r="AD327" s="661" t="e">
        <f>SUM(AC327/Z327*100)</f>
        <v>#DIV/0!</v>
      </c>
      <c r="AE327" s="794">
        <f t="shared" si="44"/>
        <v>0</v>
      </c>
      <c r="AF327" s="670"/>
      <c r="AG327" s="748"/>
      <c r="AH327" s="794">
        <f t="shared" si="45"/>
        <v>0</v>
      </c>
      <c r="AI327" s="661" t="e">
        <f>SUM(AH327/AE327*100)</f>
        <v>#DIV/0!</v>
      </c>
      <c r="AJ327" s="794">
        <f t="shared" si="46"/>
        <v>0</v>
      </c>
      <c r="AK327" s="670"/>
      <c r="AL327" s="748"/>
      <c r="AM327" s="794">
        <f t="shared" si="47"/>
        <v>0</v>
      </c>
      <c r="AN327" s="661" t="e">
        <f>SUM(AM327/AJ327*100)</f>
        <v>#DIV/0!</v>
      </c>
      <c r="AO327" s="330">
        <f t="shared" si="48"/>
        <v>0</v>
      </c>
      <c r="AP327" s="331"/>
      <c r="AQ327" s="331"/>
      <c r="AR327" s="330">
        <f t="shared" si="49"/>
        <v>0</v>
      </c>
      <c r="AS327" s="576" t="e">
        <f>SUM(AR327/AO327*100)</f>
        <v>#DIV/0!</v>
      </c>
      <c r="AT327" s="330">
        <f t="shared" si="50"/>
        <v>0</v>
      </c>
      <c r="AU327" s="331"/>
      <c r="AV327" s="331"/>
      <c r="AW327" s="330">
        <f t="shared" si="51"/>
        <v>0</v>
      </c>
      <c r="AX327" s="576" t="e">
        <f>SUM(AW327/AT327*100)</f>
        <v>#DIV/0!</v>
      </c>
      <c r="AY327" s="330">
        <f t="shared" si="52"/>
        <v>0</v>
      </c>
      <c r="AZ327" s="330">
        <f t="shared" si="52"/>
        <v>0</v>
      </c>
      <c r="BA327" s="576" t="e">
        <f>SUM(AZ327/AW327*100)</f>
        <v>#DIV/0!</v>
      </c>
      <c r="BB327" s="204"/>
    </row>
    <row r="328" spans="1:54" ht="22.5" customHeight="1">
      <c r="A328" s="867"/>
      <c r="B328" s="987"/>
      <c r="C328" s="990"/>
      <c r="D328" s="870" t="s">
        <v>254</v>
      </c>
      <c r="E328" s="876"/>
      <c r="F328" s="876"/>
      <c r="G328" s="879"/>
      <c r="H328" s="445"/>
      <c r="I328" s="445"/>
      <c r="J328" s="446"/>
      <c r="K328" s="445"/>
      <c r="L328" s="445"/>
      <c r="M328" s="445"/>
      <c r="N328" s="445"/>
      <c r="O328" s="445"/>
      <c r="P328" s="445"/>
      <c r="Q328" s="526"/>
      <c r="R328" s="526"/>
      <c r="S328" s="526"/>
      <c r="T328" s="526"/>
      <c r="U328" s="526"/>
      <c r="V328" s="526"/>
      <c r="W328" s="526"/>
      <c r="X328" s="526"/>
      <c r="Y328" s="526"/>
      <c r="Z328" s="669"/>
      <c r="AA328" s="670"/>
      <c r="AB328" s="748"/>
      <c r="AC328" s="749"/>
      <c r="AD328" s="672"/>
      <c r="AE328" s="672"/>
      <c r="AF328" s="670"/>
      <c r="AG328" s="748"/>
      <c r="AH328" s="749"/>
      <c r="AI328" s="669"/>
      <c r="AJ328" s="672"/>
      <c r="AK328" s="670"/>
      <c r="AL328" s="748"/>
      <c r="AM328" s="749"/>
      <c r="AN328" s="750"/>
      <c r="AO328" s="331"/>
      <c r="AP328" s="331"/>
      <c r="AQ328" s="331"/>
      <c r="AR328" s="331"/>
      <c r="AS328" s="331"/>
      <c r="AT328" s="331"/>
      <c r="AU328" s="331"/>
      <c r="AV328" s="331"/>
      <c r="AW328" s="331"/>
      <c r="AX328" s="331"/>
      <c r="AY328" s="331"/>
      <c r="AZ328" s="331"/>
      <c r="BA328" s="331"/>
      <c r="BB328" s="204"/>
    </row>
    <row r="329" spans="1:54" ht="31.2">
      <c r="A329" s="871"/>
      <c r="B329" s="988"/>
      <c r="C329" s="991"/>
      <c r="D329" s="872" t="s">
        <v>7</v>
      </c>
      <c r="E329" s="877"/>
      <c r="F329" s="877"/>
      <c r="G329" s="880"/>
      <c r="H329" s="439"/>
      <c r="I329" s="439"/>
      <c r="J329" s="440"/>
      <c r="K329" s="439"/>
      <c r="L329" s="439"/>
      <c r="M329" s="439"/>
      <c r="N329" s="439"/>
      <c r="O329" s="439"/>
      <c r="P329" s="439"/>
      <c r="Q329" s="524"/>
      <c r="R329" s="524"/>
      <c r="S329" s="524"/>
      <c r="T329" s="524"/>
      <c r="U329" s="524"/>
      <c r="V329" s="524"/>
      <c r="W329" s="524"/>
      <c r="X329" s="524"/>
      <c r="Y329" s="524"/>
      <c r="Z329" s="674"/>
      <c r="AA329" s="663"/>
      <c r="AB329" s="746"/>
      <c r="AC329" s="751"/>
      <c r="AD329" s="665"/>
      <c r="AE329" s="665"/>
      <c r="AF329" s="663"/>
      <c r="AG329" s="746"/>
      <c r="AH329" s="751"/>
      <c r="AI329" s="674"/>
      <c r="AJ329" s="665"/>
      <c r="AK329" s="663"/>
      <c r="AL329" s="746"/>
      <c r="AM329" s="751"/>
      <c r="AN329" s="752"/>
      <c r="AO329" s="331"/>
      <c r="AP329" s="331"/>
      <c r="AQ329" s="331"/>
      <c r="AR329" s="331"/>
      <c r="AS329" s="331"/>
      <c r="AT329" s="331"/>
      <c r="AU329" s="331"/>
      <c r="AV329" s="331"/>
      <c r="AW329" s="331"/>
      <c r="AX329" s="331"/>
      <c r="AY329" s="331"/>
      <c r="AZ329" s="331"/>
      <c r="BA329" s="331"/>
      <c r="BB329" s="209"/>
    </row>
    <row r="330" spans="1:54" ht="22.5" customHeight="1">
      <c r="A330" s="308" t="s">
        <v>332</v>
      </c>
      <c r="B330" s="1037" t="s">
        <v>424</v>
      </c>
      <c r="C330" s="983" t="s">
        <v>412</v>
      </c>
      <c r="D330" s="223" t="s">
        <v>5</v>
      </c>
      <c r="E330" s="269">
        <f>SUM(H330,K330,N330,Q330,T330,W330,Z330,AE330,AJ330,AO330,AT330,AY330)</f>
        <v>125</v>
      </c>
      <c r="F330" s="271">
        <f>SUM(I330,L330,O330,R330,U330,X330,AC330,AH330,AM330,AR330,AW330,AZ330)</f>
        <v>125</v>
      </c>
      <c r="G330" s="277">
        <f>SUM(F330/E330*100)</f>
        <v>100</v>
      </c>
      <c r="H330" s="436"/>
      <c r="I330" s="436"/>
      <c r="J330" s="437"/>
      <c r="K330" s="436"/>
      <c r="L330" s="436"/>
      <c r="M330" s="436"/>
      <c r="N330" s="436"/>
      <c r="O330" s="436"/>
      <c r="P330" s="436"/>
      <c r="Q330" s="552">
        <v>125</v>
      </c>
      <c r="R330" s="552">
        <v>125</v>
      </c>
      <c r="S330" s="553">
        <f>SUM(R330/Q330*100)</f>
        <v>100</v>
      </c>
      <c r="T330" s="523"/>
      <c r="U330" s="523"/>
      <c r="V330" s="523"/>
      <c r="W330" s="523"/>
      <c r="X330" s="523"/>
      <c r="Y330" s="523"/>
      <c r="Z330" s="794"/>
      <c r="AA330" s="856"/>
      <c r="AB330" s="857"/>
      <c r="AC330" s="858"/>
      <c r="AD330" s="661"/>
      <c r="AE330" s="661"/>
      <c r="AF330" s="743"/>
      <c r="AG330" s="744"/>
      <c r="AH330" s="753"/>
      <c r="AI330" s="673"/>
      <c r="AJ330" s="661"/>
      <c r="AK330" s="743"/>
      <c r="AL330" s="744"/>
      <c r="AM330" s="753"/>
      <c r="AN330" s="745"/>
      <c r="AO330" s="330"/>
      <c r="AP330" s="330"/>
      <c r="AQ330" s="330"/>
      <c r="AR330" s="330"/>
      <c r="AS330" s="330"/>
      <c r="AT330" s="330"/>
      <c r="AU330" s="330"/>
      <c r="AV330" s="330"/>
      <c r="AW330" s="330"/>
      <c r="AX330" s="330"/>
      <c r="AY330" s="330"/>
      <c r="AZ330" s="330"/>
      <c r="BA330" s="330"/>
      <c r="BB330" s="155"/>
    </row>
    <row r="331" spans="1:54" ht="36.75" customHeight="1">
      <c r="A331" s="202"/>
      <c r="B331" s="1038"/>
      <c r="C331" s="984"/>
      <c r="D331" s="203" t="s">
        <v>1</v>
      </c>
      <c r="E331" s="269"/>
      <c r="F331" s="271"/>
      <c r="G331" s="277"/>
      <c r="H331" s="439"/>
      <c r="I331" s="439"/>
      <c r="J331" s="440"/>
      <c r="K331" s="439"/>
      <c r="L331" s="439"/>
      <c r="M331" s="439"/>
      <c r="N331" s="439"/>
      <c r="O331" s="439"/>
      <c r="P331" s="439"/>
      <c r="Q331" s="592"/>
      <c r="R331" s="592"/>
      <c r="S331" s="553"/>
      <c r="T331" s="524"/>
      <c r="U331" s="524"/>
      <c r="V331" s="524"/>
      <c r="W331" s="524"/>
      <c r="X331" s="524"/>
      <c r="Y331" s="524"/>
      <c r="Z331" s="706"/>
      <c r="AA331" s="859"/>
      <c r="AB331" s="860"/>
      <c r="AC331" s="861"/>
      <c r="AD331" s="665"/>
      <c r="AE331" s="665"/>
      <c r="AF331" s="663"/>
      <c r="AG331" s="746"/>
      <c r="AH331" s="751"/>
      <c r="AI331" s="674"/>
      <c r="AJ331" s="665"/>
      <c r="AK331" s="663"/>
      <c r="AL331" s="746"/>
      <c r="AM331" s="751"/>
      <c r="AN331" s="752"/>
      <c r="AO331" s="331"/>
      <c r="AP331" s="331"/>
      <c r="AQ331" s="331"/>
      <c r="AR331" s="331"/>
      <c r="AS331" s="331"/>
      <c r="AT331" s="331"/>
      <c r="AU331" s="331"/>
      <c r="AV331" s="331"/>
      <c r="AW331" s="331"/>
      <c r="AX331" s="331"/>
      <c r="AY331" s="331"/>
      <c r="AZ331" s="331"/>
      <c r="BA331" s="331"/>
      <c r="BB331" s="204"/>
    </row>
    <row r="332" spans="1:54" ht="52.5" customHeight="1">
      <c r="A332" s="202"/>
      <c r="B332" s="1038"/>
      <c r="C332" s="984"/>
      <c r="D332" s="205" t="s">
        <v>362</v>
      </c>
      <c r="E332" s="269"/>
      <c r="F332" s="271"/>
      <c r="G332" s="277"/>
      <c r="H332" s="442"/>
      <c r="I332" s="442"/>
      <c r="J332" s="443"/>
      <c r="K332" s="442"/>
      <c r="L332" s="442"/>
      <c r="M332" s="442"/>
      <c r="N332" s="442"/>
      <c r="O332" s="442"/>
      <c r="P332" s="442"/>
      <c r="Q332" s="902"/>
      <c r="R332" s="902"/>
      <c r="S332" s="553"/>
      <c r="T332" s="525"/>
      <c r="U332" s="525"/>
      <c r="V332" s="525"/>
      <c r="W332" s="525"/>
      <c r="X332" s="525"/>
      <c r="Y332" s="525"/>
      <c r="Z332" s="821"/>
      <c r="AA332" s="862"/>
      <c r="AB332" s="863"/>
      <c r="AC332" s="864"/>
      <c r="AD332" s="668"/>
      <c r="AE332" s="668"/>
      <c r="AF332" s="666"/>
      <c r="AG332" s="747"/>
      <c r="AH332" s="754"/>
      <c r="AI332" s="676"/>
      <c r="AJ332" s="668"/>
      <c r="AK332" s="666"/>
      <c r="AL332" s="747"/>
      <c r="AM332" s="754"/>
      <c r="AN332" s="755"/>
      <c r="AO332" s="331"/>
      <c r="AP332" s="331"/>
      <c r="AQ332" s="331"/>
      <c r="AR332" s="331"/>
      <c r="AS332" s="331"/>
      <c r="AT332" s="331"/>
      <c r="AU332" s="331"/>
      <c r="AV332" s="331"/>
      <c r="AW332" s="331"/>
      <c r="AX332" s="331"/>
      <c r="AY332" s="331"/>
      <c r="AZ332" s="331"/>
      <c r="BA332" s="331"/>
      <c r="BB332" s="204"/>
    </row>
    <row r="333" spans="1:54" ht="22.5" customHeight="1">
      <c r="A333" s="202"/>
      <c r="B333" s="1038"/>
      <c r="C333" s="984"/>
      <c r="D333" s="206" t="s">
        <v>253</v>
      </c>
      <c r="E333" s="269">
        <f>SUM(H333,K333,N333,Q333,T333,W333,Z333,AE333,AJ333,AO333,AT333,AY333)</f>
        <v>125</v>
      </c>
      <c r="F333" s="271">
        <f>SUM(I333,L333,O333,R333,U333,X333,AC333,AH333,AM333,AR333,AW333,AZ333)</f>
        <v>125</v>
      </c>
      <c r="G333" s="277">
        <f>SUM(F333/E333*100)</f>
        <v>100</v>
      </c>
      <c r="H333" s="442"/>
      <c r="I333" s="442"/>
      <c r="J333" s="443"/>
      <c r="K333" s="442"/>
      <c r="L333" s="442"/>
      <c r="M333" s="442"/>
      <c r="N333" s="442"/>
      <c r="O333" s="442"/>
      <c r="P333" s="442"/>
      <c r="Q333" s="902">
        <v>125</v>
      </c>
      <c r="R333" s="902">
        <v>125</v>
      </c>
      <c r="S333" s="553">
        <f>SUM(R333/Q333*100)</f>
        <v>100</v>
      </c>
      <c r="T333" s="525"/>
      <c r="U333" s="525"/>
      <c r="V333" s="525"/>
      <c r="W333" s="525"/>
      <c r="X333" s="525"/>
      <c r="Y333" s="525"/>
      <c r="Z333" s="821"/>
      <c r="AA333" s="862"/>
      <c r="AB333" s="863"/>
      <c r="AC333" s="864"/>
      <c r="AD333" s="668"/>
      <c r="AE333" s="668"/>
      <c r="AF333" s="666"/>
      <c r="AG333" s="747"/>
      <c r="AH333" s="754"/>
      <c r="AI333" s="676"/>
      <c r="AJ333" s="668"/>
      <c r="AK333" s="666"/>
      <c r="AL333" s="747"/>
      <c r="AM333" s="754"/>
      <c r="AN333" s="755"/>
      <c r="AO333" s="331"/>
      <c r="AP333" s="331"/>
      <c r="AQ333" s="331"/>
      <c r="AR333" s="331"/>
      <c r="AS333" s="331"/>
      <c r="AT333" s="331"/>
      <c r="AU333" s="331"/>
      <c r="AV333" s="331"/>
      <c r="AW333" s="331"/>
      <c r="AX333" s="331"/>
      <c r="AY333" s="331"/>
      <c r="AZ333" s="331"/>
      <c r="BA333" s="331"/>
      <c r="BB333" s="204"/>
    </row>
    <row r="334" spans="1:54" ht="85.5" customHeight="1">
      <c r="A334" s="202"/>
      <c r="B334" s="1038"/>
      <c r="C334" s="984"/>
      <c r="D334" s="206" t="s">
        <v>261</v>
      </c>
      <c r="E334" s="269">
        <f>SUM(H334,K334,N334,Q334,T334,W334,Z334,AE334,AJ334,AO334,AT334,AY334)</f>
        <v>0</v>
      </c>
      <c r="F334" s="271">
        <f>SUM(I334,L334,O334,R334,U334,X334,AC334,AH334,AM334,AR334,AW334,AZ334)</f>
        <v>0</v>
      </c>
      <c r="G334" s="277" t="e">
        <f>SUM(F334/E334*100)</f>
        <v>#DIV/0!</v>
      </c>
      <c r="H334" s="445"/>
      <c r="I334" s="445"/>
      <c r="J334" s="446"/>
      <c r="K334" s="445"/>
      <c r="L334" s="445"/>
      <c r="M334" s="445"/>
      <c r="N334" s="445"/>
      <c r="O334" s="445"/>
      <c r="P334" s="445"/>
      <c r="Q334" s="526"/>
      <c r="R334" s="526"/>
      <c r="S334" s="526"/>
      <c r="T334" s="526"/>
      <c r="U334" s="526"/>
      <c r="V334" s="526"/>
      <c r="W334" s="526"/>
      <c r="X334" s="526"/>
      <c r="Y334" s="526"/>
      <c r="Z334" s="669"/>
      <c r="AA334" s="670"/>
      <c r="AB334" s="748"/>
      <c r="AC334" s="749"/>
      <c r="AD334" s="672"/>
      <c r="AE334" s="672"/>
      <c r="AF334" s="670"/>
      <c r="AG334" s="748"/>
      <c r="AH334" s="749"/>
      <c r="AI334" s="669"/>
      <c r="AJ334" s="672"/>
      <c r="AK334" s="670"/>
      <c r="AL334" s="748"/>
      <c r="AM334" s="749"/>
      <c r="AN334" s="750"/>
      <c r="AO334" s="331"/>
      <c r="AP334" s="331"/>
      <c r="AQ334" s="331"/>
      <c r="AR334" s="331"/>
      <c r="AS334" s="331"/>
      <c r="AT334" s="331"/>
      <c r="AU334" s="331"/>
      <c r="AV334" s="331"/>
      <c r="AW334" s="331"/>
      <c r="AX334" s="331"/>
      <c r="AY334" s="331"/>
      <c r="AZ334" s="331"/>
      <c r="BA334" s="331"/>
      <c r="BB334" s="204"/>
    </row>
    <row r="335" spans="1:54" ht="22.5" customHeight="1">
      <c r="A335" s="202"/>
      <c r="B335" s="1038"/>
      <c r="C335" s="984"/>
      <c r="D335" s="206" t="s">
        <v>254</v>
      </c>
      <c r="E335" s="236"/>
      <c r="F335" s="236"/>
      <c r="G335" s="235"/>
      <c r="H335" s="445"/>
      <c r="I335" s="445"/>
      <c r="J335" s="446"/>
      <c r="K335" s="445"/>
      <c r="L335" s="445"/>
      <c r="M335" s="445"/>
      <c r="N335" s="445"/>
      <c r="O335" s="445"/>
      <c r="P335" s="445"/>
      <c r="Q335" s="526"/>
      <c r="R335" s="526"/>
      <c r="S335" s="526"/>
      <c r="T335" s="526"/>
      <c r="U335" s="526"/>
      <c r="V335" s="526"/>
      <c r="W335" s="526"/>
      <c r="X335" s="526"/>
      <c r="Y335" s="526"/>
      <c r="Z335" s="669"/>
      <c r="AA335" s="670"/>
      <c r="AB335" s="748"/>
      <c r="AC335" s="749"/>
      <c r="AD335" s="672"/>
      <c r="AE335" s="672"/>
      <c r="AF335" s="670"/>
      <c r="AG335" s="748"/>
      <c r="AH335" s="749"/>
      <c r="AI335" s="669"/>
      <c r="AJ335" s="672"/>
      <c r="AK335" s="670"/>
      <c r="AL335" s="748"/>
      <c r="AM335" s="749"/>
      <c r="AN335" s="750"/>
      <c r="AO335" s="331"/>
      <c r="AP335" s="331"/>
      <c r="AQ335" s="331"/>
      <c r="AR335" s="331"/>
      <c r="AS335" s="331"/>
      <c r="AT335" s="331"/>
      <c r="AU335" s="331"/>
      <c r="AV335" s="331"/>
      <c r="AW335" s="331"/>
      <c r="AX335" s="331"/>
      <c r="AY335" s="331"/>
      <c r="AZ335" s="331"/>
      <c r="BA335" s="331"/>
      <c r="BB335" s="204"/>
    </row>
    <row r="336" spans="1:54" ht="31.2">
      <c r="A336" s="207"/>
      <c r="B336" s="1039"/>
      <c r="C336" s="985"/>
      <c r="D336" s="208" t="s">
        <v>7</v>
      </c>
      <c r="E336" s="233"/>
      <c r="F336" s="233"/>
      <c r="G336" s="234"/>
      <c r="H336" s="439"/>
      <c r="I336" s="439"/>
      <c r="J336" s="440"/>
      <c r="K336" s="439"/>
      <c r="L336" s="439"/>
      <c r="M336" s="439"/>
      <c r="N336" s="439"/>
      <c r="O336" s="439"/>
      <c r="P336" s="439"/>
      <c r="Q336" s="524"/>
      <c r="R336" s="524"/>
      <c r="S336" s="524"/>
      <c r="T336" s="524"/>
      <c r="U336" s="524"/>
      <c r="V336" s="524"/>
      <c r="W336" s="524"/>
      <c r="X336" s="524"/>
      <c r="Y336" s="524"/>
      <c r="Z336" s="674"/>
      <c r="AA336" s="663"/>
      <c r="AB336" s="746"/>
      <c r="AC336" s="751"/>
      <c r="AD336" s="665"/>
      <c r="AE336" s="665"/>
      <c r="AF336" s="663"/>
      <c r="AG336" s="746"/>
      <c r="AH336" s="751"/>
      <c r="AI336" s="674"/>
      <c r="AJ336" s="665"/>
      <c r="AK336" s="663"/>
      <c r="AL336" s="746"/>
      <c r="AM336" s="751"/>
      <c r="AN336" s="752"/>
      <c r="AO336" s="331"/>
      <c r="AP336" s="331"/>
      <c r="AQ336" s="331"/>
      <c r="AR336" s="331"/>
      <c r="AS336" s="331"/>
      <c r="AT336" s="331"/>
      <c r="AU336" s="331"/>
      <c r="AV336" s="331"/>
      <c r="AW336" s="331"/>
      <c r="AX336" s="331"/>
      <c r="AY336" s="331"/>
      <c r="AZ336" s="331"/>
      <c r="BA336" s="331"/>
      <c r="BB336" s="209"/>
    </row>
    <row r="337" spans="1:54" ht="22.5" customHeight="1">
      <c r="A337" s="308" t="s">
        <v>413</v>
      </c>
      <c r="B337" s="1037" t="s">
        <v>414</v>
      </c>
      <c r="C337" s="983" t="s">
        <v>412</v>
      </c>
      <c r="D337" s="223" t="s">
        <v>5</v>
      </c>
      <c r="E337" s="269">
        <f>SUM(H337,K337,N337,Q337,T337,W337,Z337,AE337,AJ337,AO337,AT337,AY337)</f>
        <v>125</v>
      </c>
      <c r="F337" s="271">
        <f>SUM(I337,L337,O337,R337,U337,X337,AC337,AH337,AM337,AR337,AW337,AZ337)</f>
        <v>125</v>
      </c>
      <c r="G337" s="277">
        <f>SUM(F337/E337*100)</f>
        <v>100</v>
      </c>
      <c r="H337" s="436"/>
      <c r="I337" s="436"/>
      <c r="J337" s="437"/>
      <c r="K337" s="436"/>
      <c r="L337" s="436"/>
      <c r="M337" s="436"/>
      <c r="N337" s="436"/>
      <c r="O337" s="436"/>
      <c r="P337" s="436"/>
      <c r="Q337" s="523"/>
      <c r="R337" s="523"/>
      <c r="S337" s="523"/>
      <c r="T337" s="552">
        <v>125</v>
      </c>
      <c r="U337" s="552">
        <v>125</v>
      </c>
      <c r="V337" s="523">
        <f>SUM(U337/T337*100)</f>
        <v>100</v>
      </c>
      <c r="W337" s="523"/>
      <c r="X337" s="523"/>
      <c r="Y337" s="523"/>
      <c r="Z337" s="794"/>
      <c r="AA337" s="856"/>
      <c r="AB337" s="857"/>
      <c r="AC337" s="858"/>
      <c r="AD337" s="661"/>
      <c r="AE337" s="661"/>
      <c r="AF337" s="743"/>
      <c r="AG337" s="744"/>
      <c r="AH337" s="753"/>
      <c r="AI337" s="673"/>
      <c r="AJ337" s="757"/>
      <c r="AK337" s="743"/>
      <c r="AL337" s="744"/>
      <c r="AM337" s="753"/>
      <c r="AN337" s="745"/>
      <c r="AO337" s="330"/>
      <c r="AP337" s="330"/>
      <c r="AQ337" s="330"/>
      <c r="AR337" s="330"/>
      <c r="AS337" s="330"/>
      <c r="AT337" s="330"/>
      <c r="AU337" s="330"/>
      <c r="AV337" s="330"/>
      <c r="AW337" s="330"/>
      <c r="AX337" s="330"/>
      <c r="AY337" s="330"/>
      <c r="AZ337" s="330"/>
      <c r="BA337" s="330"/>
      <c r="BB337" s="847"/>
    </row>
    <row r="338" spans="1:54" ht="36.75" customHeight="1">
      <c r="A338" s="202"/>
      <c r="B338" s="1038"/>
      <c r="C338" s="984"/>
      <c r="D338" s="203" t="s">
        <v>1</v>
      </c>
      <c r="E338" s="269"/>
      <c r="F338" s="271"/>
      <c r="G338" s="277"/>
      <c r="H338" s="439"/>
      <c r="I338" s="439"/>
      <c r="J338" s="440"/>
      <c r="K338" s="439"/>
      <c r="L338" s="439"/>
      <c r="M338" s="439"/>
      <c r="N338" s="439"/>
      <c r="O338" s="439"/>
      <c r="P338" s="439"/>
      <c r="Q338" s="524"/>
      <c r="R338" s="524"/>
      <c r="S338" s="524"/>
      <c r="T338" s="592"/>
      <c r="U338" s="552"/>
      <c r="V338" s="523"/>
      <c r="W338" s="524"/>
      <c r="X338" s="524"/>
      <c r="Y338" s="524"/>
      <c r="Z338" s="706"/>
      <c r="AA338" s="859"/>
      <c r="AB338" s="860"/>
      <c r="AC338" s="861"/>
      <c r="AD338" s="665"/>
      <c r="AE338" s="665"/>
      <c r="AF338" s="663"/>
      <c r="AG338" s="746"/>
      <c r="AH338" s="751"/>
      <c r="AI338" s="674"/>
      <c r="AJ338" s="758"/>
      <c r="AK338" s="663"/>
      <c r="AL338" s="746"/>
      <c r="AM338" s="751"/>
      <c r="AN338" s="752"/>
      <c r="AO338" s="331"/>
      <c r="AP338" s="331"/>
      <c r="AQ338" s="331"/>
      <c r="AR338" s="331"/>
      <c r="AS338" s="331"/>
      <c r="AT338" s="331"/>
      <c r="AU338" s="331"/>
      <c r="AV338" s="331"/>
      <c r="AW338" s="331"/>
      <c r="AX338" s="331"/>
      <c r="AY338" s="331"/>
      <c r="AZ338" s="331"/>
      <c r="BA338" s="331"/>
      <c r="BB338" s="848"/>
    </row>
    <row r="339" spans="1:54" ht="52.5" customHeight="1">
      <c r="A339" s="202"/>
      <c r="B339" s="1038"/>
      <c r="C339" s="984"/>
      <c r="D339" s="205" t="s">
        <v>362</v>
      </c>
      <c r="E339" s="269"/>
      <c r="F339" s="271"/>
      <c r="G339" s="277"/>
      <c r="H339" s="442"/>
      <c r="I339" s="442"/>
      <c r="J339" s="443"/>
      <c r="K339" s="442"/>
      <c r="L339" s="442"/>
      <c r="M339" s="442"/>
      <c r="N339" s="442"/>
      <c r="O339" s="442"/>
      <c r="P339" s="442"/>
      <c r="Q339" s="525"/>
      <c r="R339" s="525"/>
      <c r="S339" s="525"/>
      <c r="T339" s="902"/>
      <c r="U339" s="592"/>
      <c r="V339" s="523"/>
      <c r="W339" s="525"/>
      <c r="X339" s="525"/>
      <c r="Y339" s="525"/>
      <c r="Z339" s="821"/>
      <c r="AA339" s="862"/>
      <c r="AB339" s="863"/>
      <c r="AC339" s="864"/>
      <c r="AD339" s="668"/>
      <c r="AE339" s="668"/>
      <c r="AF339" s="666"/>
      <c r="AG339" s="747"/>
      <c r="AH339" s="754"/>
      <c r="AI339" s="676"/>
      <c r="AJ339" s="759"/>
      <c r="AK339" s="666"/>
      <c r="AL339" s="747"/>
      <c r="AM339" s="754"/>
      <c r="AN339" s="755"/>
      <c r="AO339" s="331"/>
      <c r="AP339" s="331"/>
      <c r="AQ339" s="331"/>
      <c r="AR339" s="331"/>
      <c r="AS339" s="331"/>
      <c r="AT339" s="331"/>
      <c r="AU339" s="331"/>
      <c r="AV339" s="331"/>
      <c r="AW339" s="331"/>
      <c r="AX339" s="331"/>
      <c r="AY339" s="331"/>
      <c r="AZ339" s="331"/>
      <c r="BA339" s="331"/>
      <c r="BB339" s="848"/>
    </row>
    <row r="340" spans="1:54" ht="22.5" customHeight="1">
      <c r="A340" s="202"/>
      <c r="B340" s="1038"/>
      <c r="C340" s="984"/>
      <c r="D340" s="850" t="s">
        <v>253</v>
      </c>
      <c r="E340" s="269">
        <f>SUM(H340,K340,N340,Q340,T340,W340,Z340,AE340,AJ340,AO340,AT340,AY340)</f>
        <v>125</v>
      </c>
      <c r="F340" s="271">
        <f>SUM(I340,L340,O340,R340,U340,X340,AC340,AH340,AM340,AR340,AW340,AZ340)</f>
        <v>125</v>
      </c>
      <c r="G340" s="277">
        <f>SUM(F340/E340*100)</f>
        <v>100</v>
      </c>
      <c r="H340" s="442"/>
      <c r="I340" s="442"/>
      <c r="J340" s="443"/>
      <c r="K340" s="442"/>
      <c r="L340" s="442"/>
      <c r="M340" s="442"/>
      <c r="N340" s="442"/>
      <c r="O340" s="442"/>
      <c r="P340" s="442"/>
      <c r="Q340" s="525"/>
      <c r="R340" s="525"/>
      <c r="S340" s="525"/>
      <c r="T340" s="902">
        <v>125</v>
      </c>
      <c r="U340" s="902">
        <v>125</v>
      </c>
      <c r="V340" s="523">
        <f t="shared" ref="V340" si="57">SUM(U340/T340*100)</f>
        <v>100</v>
      </c>
      <c r="W340" s="525"/>
      <c r="X340" s="525"/>
      <c r="Y340" s="525"/>
      <c r="Z340" s="821"/>
      <c r="AA340" s="862"/>
      <c r="AB340" s="863"/>
      <c r="AC340" s="864"/>
      <c r="AD340" s="668"/>
      <c r="AE340" s="668"/>
      <c r="AF340" s="666"/>
      <c r="AG340" s="747"/>
      <c r="AH340" s="754"/>
      <c r="AI340" s="676"/>
      <c r="AJ340" s="759"/>
      <c r="AK340" s="666"/>
      <c r="AL340" s="747"/>
      <c r="AM340" s="754"/>
      <c r="AN340" s="755"/>
      <c r="AO340" s="331"/>
      <c r="AP340" s="331"/>
      <c r="AQ340" s="331"/>
      <c r="AR340" s="331"/>
      <c r="AS340" s="331"/>
      <c r="AT340" s="331"/>
      <c r="AU340" s="331"/>
      <c r="AV340" s="331"/>
      <c r="AW340" s="331"/>
      <c r="AX340" s="331"/>
      <c r="AY340" s="331"/>
      <c r="AZ340" s="331"/>
      <c r="BA340" s="331"/>
      <c r="BB340" s="848"/>
    </row>
    <row r="341" spans="1:54" ht="85.5" customHeight="1">
      <c r="A341" s="202"/>
      <c r="B341" s="1038"/>
      <c r="C341" s="984"/>
      <c r="D341" s="850" t="s">
        <v>261</v>
      </c>
      <c r="E341" s="269">
        <f>SUM(H341,K341,N341,Q341,T341,W341,Z341,AE341,AJ341,AO341,AT341,AY341)</f>
        <v>0</v>
      </c>
      <c r="F341" s="271">
        <f>SUM(I341,L341,O341,R341,U341,X341,AC341,AH341,AM341,AR341,AW341,AZ341)</f>
        <v>0</v>
      </c>
      <c r="G341" s="277" t="e">
        <f>SUM(F341/E341*100)</f>
        <v>#DIV/0!</v>
      </c>
      <c r="H341" s="445"/>
      <c r="I341" s="445"/>
      <c r="J341" s="446"/>
      <c r="K341" s="445"/>
      <c r="L341" s="445"/>
      <c r="M341" s="445"/>
      <c r="N341" s="445"/>
      <c r="O341" s="445"/>
      <c r="P341" s="445"/>
      <c r="Q341" s="526"/>
      <c r="R341" s="526"/>
      <c r="S341" s="526"/>
      <c r="T341" s="526"/>
      <c r="U341" s="902"/>
      <c r="V341" s="526"/>
      <c r="W341" s="526"/>
      <c r="X341" s="526"/>
      <c r="Y341" s="526"/>
      <c r="Z341" s="669"/>
      <c r="AA341" s="670"/>
      <c r="AB341" s="748"/>
      <c r="AC341" s="749"/>
      <c r="AD341" s="672"/>
      <c r="AE341" s="672"/>
      <c r="AF341" s="670"/>
      <c r="AG341" s="748"/>
      <c r="AH341" s="749"/>
      <c r="AI341" s="669"/>
      <c r="AJ341" s="672"/>
      <c r="AK341" s="670"/>
      <c r="AL341" s="748"/>
      <c r="AM341" s="749"/>
      <c r="AN341" s="750"/>
      <c r="AO341" s="331"/>
      <c r="AP341" s="331"/>
      <c r="AQ341" s="331"/>
      <c r="AR341" s="331"/>
      <c r="AS341" s="331"/>
      <c r="AT341" s="331"/>
      <c r="AU341" s="331"/>
      <c r="AV341" s="331"/>
      <c r="AW341" s="331"/>
      <c r="AX341" s="331"/>
      <c r="AY341" s="331"/>
      <c r="AZ341" s="331"/>
      <c r="BA341" s="331"/>
      <c r="BB341" s="848"/>
    </row>
    <row r="342" spans="1:54" ht="22.5" customHeight="1">
      <c r="A342" s="202"/>
      <c r="B342" s="1038"/>
      <c r="C342" s="984"/>
      <c r="D342" s="850" t="s">
        <v>254</v>
      </c>
      <c r="E342" s="236"/>
      <c r="F342" s="236"/>
      <c r="G342" s="235"/>
      <c r="H342" s="445"/>
      <c r="I342" s="445"/>
      <c r="J342" s="446"/>
      <c r="K342" s="445"/>
      <c r="L342" s="445"/>
      <c r="M342" s="445"/>
      <c r="N342" s="445"/>
      <c r="O342" s="445"/>
      <c r="P342" s="445"/>
      <c r="Q342" s="526"/>
      <c r="R342" s="526"/>
      <c r="S342" s="526"/>
      <c r="T342" s="526"/>
      <c r="U342" s="526"/>
      <c r="V342" s="526"/>
      <c r="W342" s="526"/>
      <c r="X342" s="526"/>
      <c r="Y342" s="526"/>
      <c r="Z342" s="669"/>
      <c r="AA342" s="670"/>
      <c r="AB342" s="748"/>
      <c r="AC342" s="749"/>
      <c r="AD342" s="672"/>
      <c r="AE342" s="672"/>
      <c r="AF342" s="670"/>
      <c r="AG342" s="748"/>
      <c r="AH342" s="749"/>
      <c r="AI342" s="669"/>
      <c r="AJ342" s="672"/>
      <c r="AK342" s="670"/>
      <c r="AL342" s="748"/>
      <c r="AM342" s="749"/>
      <c r="AN342" s="750"/>
      <c r="AO342" s="331"/>
      <c r="AP342" s="331"/>
      <c r="AQ342" s="331"/>
      <c r="AR342" s="331"/>
      <c r="AS342" s="331"/>
      <c r="AT342" s="331"/>
      <c r="AU342" s="331"/>
      <c r="AV342" s="331"/>
      <c r="AW342" s="331"/>
      <c r="AX342" s="331"/>
      <c r="AY342" s="331"/>
      <c r="AZ342" s="331"/>
      <c r="BA342" s="331"/>
      <c r="BB342" s="848"/>
    </row>
    <row r="343" spans="1:54" ht="31.2">
      <c r="A343" s="207"/>
      <c r="B343" s="1039"/>
      <c r="C343" s="985"/>
      <c r="D343" s="208" t="s">
        <v>7</v>
      </c>
      <c r="E343" s="233"/>
      <c r="F343" s="233"/>
      <c r="G343" s="234"/>
      <c r="H343" s="439"/>
      <c r="I343" s="439"/>
      <c r="J343" s="440"/>
      <c r="K343" s="439"/>
      <c r="L343" s="439"/>
      <c r="M343" s="439"/>
      <c r="N343" s="439"/>
      <c r="O343" s="439"/>
      <c r="P343" s="439"/>
      <c r="Q343" s="524"/>
      <c r="R343" s="524"/>
      <c r="S343" s="524"/>
      <c r="T343" s="524"/>
      <c r="U343" s="524"/>
      <c r="V343" s="524"/>
      <c r="W343" s="524"/>
      <c r="X343" s="524"/>
      <c r="Y343" s="524"/>
      <c r="Z343" s="674"/>
      <c r="AA343" s="663"/>
      <c r="AB343" s="746"/>
      <c r="AC343" s="751"/>
      <c r="AD343" s="665"/>
      <c r="AE343" s="665"/>
      <c r="AF343" s="663"/>
      <c r="AG343" s="746"/>
      <c r="AH343" s="751"/>
      <c r="AI343" s="674"/>
      <c r="AJ343" s="665"/>
      <c r="AK343" s="663"/>
      <c r="AL343" s="746"/>
      <c r="AM343" s="751"/>
      <c r="AN343" s="752"/>
      <c r="AO343" s="331"/>
      <c r="AP343" s="331"/>
      <c r="AQ343" s="331"/>
      <c r="AR343" s="331"/>
      <c r="AS343" s="331"/>
      <c r="AT343" s="331"/>
      <c r="AU343" s="331"/>
      <c r="AV343" s="331"/>
      <c r="AW343" s="331"/>
      <c r="AX343" s="331"/>
      <c r="AY343" s="331"/>
      <c r="AZ343" s="331"/>
      <c r="BA343" s="331"/>
      <c r="BB343" s="849"/>
    </row>
    <row r="344" spans="1:54" ht="22.5" customHeight="1">
      <c r="A344" s="865" t="s">
        <v>333</v>
      </c>
      <c r="B344" s="986" t="s">
        <v>342</v>
      </c>
      <c r="C344" s="989" t="s">
        <v>303</v>
      </c>
      <c r="D344" s="866" t="s">
        <v>5</v>
      </c>
      <c r="E344" s="874">
        <f>SUM(E351,E358,E365,E372)</f>
        <v>0</v>
      </c>
      <c r="F344" s="874">
        <f>SUM(F351,F358,F365,F372)</f>
        <v>0</v>
      </c>
      <c r="G344" s="878" t="e">
        <f>SUM(F344/E344*100)</f>
        <v>#DIV/0!</v>
      </c>
      <c r="H344" s="470">
        <f>SUM(H351,H358,H365,H372)</f>
        <v>0</v>
      </c>
      <c r="I344" s="470">
        <f>SUM(I351,I358,I365,I372)</f>
        <v>0</v>
      </c>
      <c r="J344" s="310" t="e">
        <f>SUM(I344/H344*100)</f>
        <v>#DIV/0!</v>
      </c>
      <c r="K344" s="470">
        <f>SUM(K351,K358,K365,K372)</f>
        <v>0</v>
      </c>
      <c r="L344" s="470">
        <f>SUM(L351,L358,L365,L372)</f>
        <v>0</v>
      </c>
      <c r="M344" s="310" t="e">
        <f>SUM(L344/K344*100)</f>
        <v>#DIV/0!</v>
      </c>
      <c r="N344" s="470">
        <f>SUM(N351,N358,N365,N372)</f>
        <v>0</v>
      </c>
      <c r="O344" s="470">
        <f>SUM(O351,O358,O365,O372)</f>
        <v>0</v>
      </c>
      <c r="P344" s="310" t="e">
        <f>SUM(O344/N344*100)</f>
        <v>#DIV/0!</v>
      </c>
      <c r="Q344" s="540">
        <f>SUM(Q351,Q358,Q365,Q372)</f>
        <v>0</v>
      </c>
      <c r="R344" s="540">
        <f>SUM(R351,R358,R365,R372)</f>
        <v>0</v>
      </c>
      <c r="S344" s="312" t="e">
        <f>SUM(R344/Q344*100)</f>
        <v>#DIV/0!</v>
      </c>
      <c r="T344" s="540">
        <f>SUM(T351,T358,T365,T372)</f>
        <v>0</v>
      </c>
      <c r="U344" s="540">
        <f>SUM(U351,U358,U365,U372)</f>
        <v>0</v>
      </c>
      <c r="V344" s="312" t="e">
        <f>SUM(U344/T344*100)</f>
        <v>#DIV/0!</v>
      </c>
      <c r="W344" s="540">
        <f>SUM(W351,W358,W365,W372)</f>
        <v>0</v>
      </c>
      <c r="X344" s="540">
        <f>SUM(X351,X358,X365,X372)</f>
        <v>0</v>
      </c>
      <c r="Y344" s="312" t="e">
        <f>SUM(X344/W344*100)</f>
        <v>#DIV/0!</v>
      </c>
      <c r="Z344" s="756">
        <f>SUM(Z351,Z358,Z365,Z372)</f>
        <v>0</v>
      </c>
      <c r="AA344" s="743"/>
      <c r="AB344" s="744"/>
      <c r="AC344" s="756">
        <f>SUM(AC351,AC358,AC365,AC372)</f>
        <v>0</v>
      </c>
      <c r="AD344" s="661" t="e">
        <f>SUM(AC344/Z344*100)</f>
        <v>#DIV/0!</v>
      </c>
      <c r="AE344" s="756">
        <f>SUM(AE351,AE358,AE365,AE372)</f>
        <v>0</v>
      </c>
      <c r="AF344" s="743"/>
      <c r="AG344" s="744"/>
      <c r="AH344" s="756">
        <f>SUM(AH351,AH358,AH365,AH372)</f>
        <v>0</v>
      </c>
      <c r="AI344" s="661" t="e">
        <f>SUM(AH344/AE344*100)</f>
        <v>#DIV/0!</v>
      </c>
      <c r="AJ344" s="756">
        <f>SUM(AJ351,AJ358,AJ365,AJ372)</f>
        <v>0</v>
      </c>
      <c r="AK344" s="743"/>
      <c r="AL344" s="744"/>
      <c r="AM344" s="756">
        <f>SUM(AM351,AM358,AM365,AM372)</f>
        <v>0</v>
      </c>
      <c r="AN344" s="661" t="e">
        <f>SUM(AM344/AJ344*100)</f>
        <v>#DIV/0!</v>
      </c>
      <c r="AO344" s="365">
        <f>SUM(AO351,AO358,AO365,AO372)</f>
        <v>0</v>
      </c>
      <c r="AP344" s="330"/>
      <c r="AQ344" s="330"/>
      <c r="AR344" s="365">
        <f>SUM(AR351,AR358,AR365,AR372)</f>
        <v>0</v>
      </c>
      <c r="AS344" s="576" t="e">
        <f>SUM(AR344/AO344*100)</f>
        <v>#DIV/0!</v>
      </c>
      <c r="AT344" s="365">
        <f>SUM(AT351,AT358,AT365,AT372)</f>
        <v>0</v>
      </c>
      <c r="AU344" s="330"/>
      <c r="AV344" s="330"/>
      <c r="AW344" s="365">
        <f>SUM(AW351,AW358,AW365,AW372)</f>
        <v>0</v>
      </c>
      <c r="AX344" s="576" t="e">
        <f>SUM(AW344/AT344*100)</f>
        <v>#DIV/0!</v>
      </c>
      <c r="AY344" s="365">
        <f>SUM(AY351,AY358,AY365,AY372)</f>
        <v>0</v>
      </c>
      <c r="AZ344" s="365">
        <f>SUM(AZ351,AZ358,AZ365,AZ372)</f>
        <v>0</v>
      </c>
      <c r="BA344" s="576" t="e">
        <f>SUM(AZ344/AW344*100)</f>
        <v>#DIV/0!</v>
      </c>
      <c r="BB344" s="155"/>
    </row>
    <row r="345" spans="1:54" ht="36.75" customHeight="1">
      <c r="A345" s="867"/>
      <c r="B345" s="987"/>
      <c r="C345" s="990"/>
      <c r="D345" s="868" t="s">
        <v>1</v>
      </c>
      <c r="E345" s="874"/>
      <c r="F345" s="877"/>
      <c r="G345" s="878"/>
      <c r="H345" s="470"/>
      <c r="I345" s="570"/>
      <c r="J345" s="310"/>
      <c r="K345" s="470"/>
      <c r="L345" s="570"/>
      <c r="M345" s="310"/>
      <c r="N345" s="470"/>
      <c r="O345" s="570"/>
      <c r="P345" s="310"/>
      <c r="Q345" s="540"/>
      <c r="R345" s="573"/>
      <c r="S345" s="312"/>
      <c r="T345" s="540"/>
      <c r="U345" s="573"/>
      <c r="V345" s="312"/>
      <c r="W345" s="540"/>
      <c r="X345" s="573"/>
      <c r="Y345" s="312"/>
      <c r="Z345" s="756"/>
      <c r="AA345" s="663"/>
      <c r="AB345" s="746"/>
      <c r="AC345" s="756"/>
      <c r="AD345" s="665"/>
      <c r="AE345" s="756"/>
      <c r="AF345" s="663"/>
      <c r="AG345" s="746"/>
      <c r="AH345" s="756"/>
      <c r="AI345" s="661"/>
      <c r="AJ345" s="756"/>
      <c r="AK345" s="663"/>
      <c r="AL345" s="746"/>
      <c r="AM345" s="756"/>
      <c r="AN345" s="661"/>
      <c r="AO345" s="365"/>
      <c r="AP345" s="331"/>
      <c r="AQ345" s="331"/>
      <c r="AR345" s="365"/>
      <c r="AS345" s="576"/>
      <c r="AT345" s="365"/>
      <c r="AU345" s="331"/>
      <c r="AV345" s="331"/>
      <c r="AW345" s="365"/>
      <c r="AX345" s="576"/>
      <c r="AY345" s="365"/>
      <c r="AZ345" s="365"/>
      <c r="BA345" s="576"/>
      <c r="BB345" s="204"/>
    </row>
    <row r="346" spans="1:54" ht="52.5" customHeight="1">
      <c r="A346" s="867"/>
      <c r="B346" s="987"/>
      <c r="C346" s="990"/>
      <c r="D346" s="869" t="s">
        <v>362</v>
      </c>
      <c r="E346" s="874"/>
      <c r="F346" s="877"/>
      <c r="G346" s="878"/>
      <c r="H346" s="470"/>
      <c r="I346" s="570"/>
      <c r="J346" s="310"/>
      <c r="K346" s="470"/>
      <c r="L346" s="570"/>
      <c r="M346" s="310"/>
      <c r="N346" s="470"/>
      <c r="O346" s="570"/>
      <c r="P346" s="310"/>
      <c r="Q346" s="540"/>
      <c r="R346" s="573"/>
      <c r="S346" s="312"/>
      <c r="T346" s="540"/>
      <c r="U346" s="573"/>
      <c r="V346" s="312"/>
      <c r="W346" s="540"/>
      <c r="X346" s="573"/>
      <c r="Y346" s="312"/>
      <c r="Z346" s="756"/>
      <c r="AA346" s="666"/>
      <c r="AB346" s="747"/>
      <c r="AC346" s="756"/>
      <c r="AD346" s="668"/>
      <c r="AE346" s="756"/>
      <c r="AF346" s="666"/>
      <c r="AG346" s="747"/>
      <c r="AH346" s="756"/>
      <c r="AI346" s="661"/>
      <c r="AJ346" s="756"/>
      <c r="AK346" s="666"/>
      <c r="AL346" s="747"/>
      <c r="AM346" s="756"/>
      <c r="AN346" s="661"/>
      <c r="AO346" s="365"/>
      <c r="AP346" s="331"/>
      <c r="AQ346" s="331"/>
      <c r="AR346" s="365"/>
      <c r="AS346" s="576"/>
      <c r="AT346" s="365"/>
      <c r="AU346" s="331"/>
      <c r="AV346" s="331"/>
      <c r="AW346" s="365"/>
      <c r="AX346" s="576"/>
      <c r="AY346" s="365"/>
      <c r="AZ346" s="365"/>
      <c r="BA346" s="576"/>
      <c r="BB346" s="204"/>
    </row>
    <row r="347" spans="1:54" ht="22.5" customHeight="1">
      <c r="A347" s="867"/>
      <c r="B347" s="987"/>
      <c r="C347" s="990"/>
      <c r="D347" s="870" t="s">
        <v>253</v>
      </c>
      <c r="E347" s="874">
        <f>SUM(E354,E361,E368,E375)</f>
        <v>0</v>
      </c>
      <c r="F347" s="874">
        <f>SUM(F354,F361,F368,F375)</f>
        <v>0</v>
      </c>
      <c r="G347" s="878" t="e">
        <f>SUM(F347/E347*100)</f>
        <v>#DIV/0!</v>
      </c>
      <c r="H347" s="470">
        <f>SUM(H354,H361,H368,H375)</f>
        <v>0</v>
      </c>
      <c r="I347" s="470">
        <f>SUM(I354,I361,I368,I375)</f>
        <v>0</v>
      </c>
      <c r="J347" s="310" t="e">
        <f>SUM(I347/H347*100)</f>
        <v>#DIV/0!</v>
      </c>
      <c r="K347" s="470">
        <f>SUM(K354,K361,K368,K375)</f>
        <v>0</v>
      </c>
      <c r="L347" s="470">
        <f>SUM(L354,L361,L368,L375)</f>
        <v>0</v>
      </c>
      <c r="M347" s="310" t="e">
        <f>SUM(L347/K347*100)</f>
        <v>#DIV/0!</v>
      </c>
      <c r="N347" s="470">
        <f>SUM(N354,N361,N368,N375)</f>
        <v>0</v>
      </c>
      <c r="O347" s="470">
        <f>SUM(O354,O361,O368,O375)</f>
        <v>0</v>
      </c>
      <c r="P347" s="310" t="e">
        <f>SUM(O347/N347*100)</f>
        <v>#DIV/0!</v>
      </c>
      <c r="Q347" s="540">
        <f>SUM(Q354,Q361,Q368,Q375)</f>
        <v>0</v>
      </c>
      <c r="R347" s="540">
        <f>SUM(R354,R361,R368,R375)</f>
        <v>0</v>
      </c>
      <c r="S347" s="312" t="e">
        <f>SUM(R347/Q347*100)</f>
        <v>#DIV/0!</v>
      </c>
      <c r="T347" s="540">
        <f>SUM(T354,T361,T368,T375)</f>
        <v>0</v>
      </c>
      <c r="U347" s="540">
        <f>SUM(U354,U361,U368,U375)</f>
        <v>0</v>
      </c>
      <c r="V347" s="312" t="e">
        <f>SUM(U347/T347*100)</f>
        <v>#DIV/0!</v>
      </c>
      <c r="W347" s="540">
        <f>SUM(W354,W361,W368,W375)</f>
        <v>0</v>
      </c>
      <c r="X347" s="540">
        <f>SUM(X354,X361,X368,X375)</f>
        <v>0</v>
      </c>
      <c r="Y347" s="312" t="e">
        <f>SUM(X347/W347*100)</f>
        <v>#DIV/0!</v>
      </c>
      <c r="Z347" s="756">
        <f>SUM(Z354,Z361,Z368,Z375)</f>
        <v>0</v>
      </c>
      <c r="AA347" s="666"/>
      <c r="AB347" s="747"/>
      <c r="AC347" s="756">
        <f>SUM(AC354,AC361,AC368,AC375)</f>
        <v>0</v>
      </c>
      <c r="AD347" s="661" t="e">
        <f>SUM(AC347/Z347*100)</f>
        <v>#DIV/0!</v>
      </c>
      <c r="AE347" s="756">
        <f>SUM(AE354,AE361,AE368,AE375)</f>
        <v>0</v>
      </c>
      <c r="AF347" s="666"/>
      <c r="AG347" s="747"/>
      <c r="AH347" s="756">
        <f>SUM(AH354,AH361,AH368,AH375)</f>
        <v>0</v>
      </c>
      <c r="AI347" s="661" t="e">
        <f>SUM(AH347/AE347*100)</f>
        <v>#DIV/0!</v>
      </c>
      <c r="AJ347" s="756">
        <f>SUM(AJ354,AJ361,AJ368,AJ375)</f>
        <v>0</v>
      </c>
      <c r="AK347" s="666"/>
      <c r="AL347" s="747"/>
      <c r="AM347" s="756">
        <f>SUM(AM354,AM361,AM368,AM375)</f>
        <v>0</v>
      </c>
      <c r="AN347" s="661" t="e">
        <f>SUM(AM347/AJ347*100)</f>
        <v>#DIV/0!</v>
      </c>
      <c r="AO347" s="365">
        <f>SUM(AO354,AO361,AO368,AO375)</f>
        <v>0</v>
      </c>
      <c r="AP347" s="331"/>
      <c r="AQ347" s="331"/>
      <c r="AR347" s="365">
        <f>SUM(AR354,AR361,AR368,AR375)</f>
        <v>0</v>
      </c>
      <c r="AS347" s="576" t="e">
        <f>SUM(AR347/AO347*100)</f>
        <v>#DIV/0!</v>
      </c>
      <c r="AT347" s="365">
        <f>SUM(AT354,AT361,AT368,AT375)</f>
        <v>0</v>
      </c>
      <c r="AU347" s="331"/>
      <c r="AV347" s="331"/>
      <c r="AW347" s="365">
        <f>SUM(AW354,AW361,AW368,AW375)</f>
        <v>0</v>
      </c>
      <c r="AX347" s="576" t="e">
        <f>SUM(AW347/AT347*100)</f>
        <v>#DIV/0!</v>
      </c>
      <c r="AY347" s="365">
        <f>SUM(AY354,AY361,AY368,AY375)</f>
        <v>0</v>
      </c>
      <c r="AZ347" s="365">
        <f>SUM(AZ354,AZ361,AZ368,AZ375)</f>
        <v>0</v>
      </c>
      <c r="BA347" s="576" t="e">
        <f>SUM(AZ347/AW347*100)</f>
        <v>#DIV/0!</v>
      </c>
      <c r="BB347" s="204"/>
    </row>
    <row r="348" spans="1:54" ht="85.5" customHeight="1">
      <c r="A348" s="867"/>
      <c r="B348" s="987"/>
      <c r="C348" s="990"/>
      <c r="D348" s="870" t="s">
        <v>261</v>
      </c>
      <c r="E348" s="874">
        <f>SUM(E355,E362,E369,E376)</f>
        <v>0</v>
      </c>
      <c r="F348" s="874">
        <f>SUM(F355,F362,F369,F376)</f>
        <v>0</v>
      </c>
      <c r="G348" s="878" t="e">
        <f>SUM(F348/E348*100)</f>
        <v>#DIV/0!</v>
      </c>
      <c r="H348" s="470">
        <f>SUM(H355,H362,H369,H376)</f>
        <v>0</v>
      </c>
      <c r="I348" s="470">
        <f>SUM(I355,I362,I369,I376)</f>
        <v>0</v>
      </c>
      <c r="J348" s="310" t="e">
        <f>SUM(I348/H348*100)</f>
        <v>#DIV/0!</v>
      </c>
      <c r="K348" s="470">
        <f>SUM(K355,K362,K369,K376)</f>
        <v>0</v>
      </c>
      <c r="L348" s="470">
        <f>SUM(L355,L362,L369,L376)</f>
        <v>0</v>
      </c>
      <c r="M348" s="310" t="e">
        <f>SUM(L348/K348*100)</f>
        <v>#DIV/0!</v>
      </c>
      <c r="N348" s="470">
        <f>SUM(N355,N362,N369,N376)</f>
        <v>0</v>
      </c>
      <c r="O348" s="470">
        <f>SUM(O355,O362,O369,O376)</f>
        <v>0</v>
      </c>
      <c r="P348" s="310" t="e">
        <f>SUM(O348/N348*100)</f>
        <v>#DIV/0!</v>
      </c>
      <c r="Q348" s="540">
        <f>SUM(Q355,Q362,Q369,Q376)</f>
        <v>0</v>
      </c>
      <c r="R348" s="540">
        <f>SUM(R355,R362,R369,R376)</f>
        <v>0</v>
      </c>
      <c r="S348" s="312" t="e">
        <f>SUM(R348/Q348*100)</f>
        <v>#DIV/0!</v>
      </c>
      <c r="T348" s="540">
        <f>SUM(T355,T362,T369,T376)</f>
        <v>0</v>
      </c>
      <c r="U348" s="540">
        <f>SUM(U355,U362,U369,U376)</f>
        <v>0</v>
      </c>
      <c r="V348" s="312" t="e">
        <f>SUM(U348/T348*100)</f>
        <v>#DIV/0!</v>
      </c>
      <c r="W348" s="540">
        <f>SUM(W355,W362,W369,W376)</f>
        <v>0</v>
      </c>
      <c r="X348" s="540">
        <f>SUM(X355,X362,X369,X376)</f>
        <v>0</v>
      </c>
      <c r="Y348" s="312" t="e">
        <f>SUM(X348/W348*100)</f>
        <v>#DIV/0!</v>
      </c>
      <c r="Z348" s="756">
        <f>SUM(Z355,Z362,Z369,Z376)</f>
        <v>0</v>
      </c>
      <c r="AA348" s="670"/>
      <c r="AB348" s="748"/>
      <c r="AC348" s="756">
        <f>SUM(AC355,AC362,AC369,AC376)</f>
        <v>0</v>
      </c>
      <c r="AD348" s="672"/>
      <c r="AE348" s="756">
        <f>SUM(AE355,AE362,AE369,AE376)</f>
        <v>0</v>
      </c>
      <c r="AF348" s="670"/>
      <c r="AG348" s="748"/>
      <c r="AH348" s="756">
        <f>SUM(AH355,AH362,AH369,AH376)</f>
        <v>0</v>
      </c>
      <c r="AI348" s="661" t="e">
        <f>SUM(AH348/AE348*100)</f>
        <v>#DIV/0!</v>
      </c>
      <c r="AJ348" s="756">
        <f>SUM(AJ355,AJ362,AJ369,AJ376)</f>
        <v>0</v>
      </c>
      <c r="AK348" s="670"/>
      <c r="AL348" s="748"/>
      <c r="AM348" s="756">
        <f>SUM(AM355,AM362,AM369,AM376)</f>
        <v>0</v>
      </c>
      <c r="AN348" s="661" t="e">
        <f>SUM(AM348/AJ348*100)</f>
        <v>#DIV/0!</v>
      </c>
      <c r="AO348" s="365">
        <f>SUM(AO355,AO362,AO369,AO376)</f>
        <v>0</v>
      </c>
      <c r="AP348" s="331"/>
      <c r="AQ348" s="331"/>
      <c r="AR348" s="365">
        <f>SUM(AR355,AR362,AR369,AR376)</f>
        <v>0</v>
      </c>
      <c r="AS348" s="576" t="e">
        <f>SUM(AR348/AO348*100)</f>
        <v>#DIV/0!</v>
      </c>
      <c r="AT348" s="365">
        <f>SUM(AT355,AT362,AT369,AT376)</f>
        <v>0</v>
      </c>
      <c r="AU348" s="331"/>
      <c r="AV348" s="331"/>
      <c r="AW348" s="365">
        <f>SUM(AW355,AW362,AW369,AW376)</f>
        <v>0</v>
      </c>
      <c r="AX348" s="576" t="e">
        <f>SUM(AW348/AT348*100)</f>
        <v>#DIV/0!</v>
      </c>
      <c r="AY348" s="365">
        <f>SUM(AY355,AY362,AY369,AY376)</f>
        <v>0</v>
      </c>
      <c r="AZ348" s="365">
        <f>SUM(AZ355,AZ362,AZ369,AZ376)</f>
        <v>0</v>
      </c>
      <c r="BA348" s="576" t="e">
        <f>SUM(AZ348/AW348*100)</f>
        <v>#DIV/0!</v>
      </c>
      <c r="BB348" s="204"/>
    </row>
    <row r="349" spans="1:54" ht="22.5" customHeight="1">
      <c r="A349" s="867"/>
      <c r="B349" s="987"/>
      <c r="C349" s="990"/>
      <c r="D349" s="870" t="s">
        <v>254</v>
      </c>
      <c r="E349" s="876"/>
      <c r="F349" s="876"/>
      <c r="G349" s="879"/>
      <c r="H349" s="445"/>
      <c r="I349" s="445"/>
      <c r="J349" s="446"/>
      <c r="K349" s="445"/>
      <c r="L349" s="445"/>
      <c r="M349" s="445"/>
      <c r="N349" s="445"/>
      <c r="O349" s="445"/>
      <c r="P349" s="445"/>
      <c r="Q349" s="526"/>
      <c r="R349" s="526"/>
      <c r="S349" s="526"/>
      <c r="T349" s="526"/>
      <c r="U349" s="526"/>
      <c r="V349" s="526"/>
      <c r="W349" s="526"/>
      <c r="X349" s="526"/>
      <c r="Y349" s="526"/>
      <c r="Z349" s="669"/>
      <c r="AA349" s="670"/>
      <c r="AB349" s="748"/>
      <c r="AC349" s="749"/>
      <c r="AD349" s="672"/>
      <c r="AE349" s="672"/>
      <c r="AF349" s="670"/>
      <c r="AG349" s="748"/>
      <c r="AH349" s="749"/>
      <c r="AI349" s="669"/>
      <c r="AJ349" s="672"/>
      <c r="AK349" s="670"/>
      <c r="AL349" s="748"/>
      <c r="AM349" s="749"/>
      <c r="AN349" s="750"/>
      <c r="AO349" s="331"/>
      <c r="AP349" s="331"/>
      <c r="AQ349" s="331"/>
      <c r="AR349" s="331"/>
      <c r="AS349" s="331"/>
      <c r="AT349" s="331"/>
      <c r="AU349" s="331"/>
      <c r="AV349" s="331"/>
      <c r="AW349" s="331"/>
      <c r="AX349" s="331"/>
      <c r="AY349" s="331"/>
      <c r="AZ349" s="331"/>
      <c r="BA349" s="331"/>
      <c r="BB349" s="204"/>
    </row>
    <row r="350" spans="1:54" ht="31.2">
      <c r="A350" s="871"/>
      <c r="B350" s="988"/>
      <c r="C350" s="991"/>
      <c r="D350" s="872" t="s">
        <v>7</v>
      </c>
      <c r="E350" s="877"/>
      <c r="F350" s="877"/>
      <c r="G350" s="880"/>
      <c r="H350" s="439"/>
      <c r="I350" s="439"/>
      <c r="J350" s="440"/>
      <c r="K350" s="439"/>
      <c r="L350" s="439"/>
      <c r="M350" s="439"/>
      <c r="N350" s="439"/>
      <c r="O350" s="439"/>
      <c r="P350" s="439"/>
      <c r="Q350" s="524"/>
      <c r="R350" s="524"/>
      <c r="S350" s="524"/>
      <c r="T350" s="524"/>
      <c r="U350" s="524"/>
      <c r="V350" s="524"/>
      <c r="W350" s="524"/>
      <c r="X350" s="524"/>
      <c r="Y350" s="524"/>
      <c r="Z350" s="674"/>
      <c r="AA350" s="663"/>
      <c r="AB350" s="746"/>
      <c r="AC350" s="751"/>
      <c r="AD350" s="665"/>
      <c r="AE350" s="665"/>
      <c r="AF350" s="663"/>
      <c r="AG350" s="746"/>
      <c r="AH350" s="751"/>
      <c r="AI350" s="674"/>
      <c r="AJ350" s="665"/>
      <c r="AK350" s="663"/>
      <c r="AL350" s="746"/>
      <c r="AM350" s="751"/>
      <c r="AN350" s="752"/>
      <c r="AO350" s="331"/>
      <c r="AP350" s="331"/>
      <c r="AQ350" s="331"/>
      <c r="AR350" s="331"/>
      <c r="AS350" s="331"/>
      <c r="AT350" s="331"/>
      <c r="AU350" s="331"/>
      <c r="AV350" s="331"/>
      <c r="AW350" s="331"/>
      <c r="AX350" s="331"/>
      <c r="AY350" s="331"/>
      <c r="AZ350" s="331"/>
      <c r="BA350" s="331"/>
      <c r="BB350" s="209"/>
    </row>
    <row r="351" spans="1:54" ht="22.5" customHeight="1">
      <c r="A351" s="308" t="s">
        <v>334</v>
      </c>
      <c r="B351" s="1037" t="s">
        <v>415</v>
      </c>
      <c r="C351" s="1040" t="s">
        <v>303</v>
      </c>
      <c r="D351" s="223" t="s">
        <v>5</v>
      </c>
      <c r="E351" s="269">
        <f>SUM(H351,K351,N351,Q351,T351,W351,Z351,AE351,AJ351,AO351,AT351,AY351)</f>
        <v>0</v>
      </c>
      <c r="F351" s="271">
        <f>SUM(I351,L351,O351,R351,U351,X351,AC351,AH351,AM351,AR351,AW351,AZ351)</f>
        <v>0</v>
      </c>
      <c r="G351" s="277" t="e">
        <f>SUM(F351/E351*100)</f>
        <v>#DIV/0!</v>
      </c>
      <c r="H351" s="436"/>
      <c r="I351" s="436"/>
      <c r="J351" s="437"/>
      <c r="K351" s="436"/>
      <c r="L351" s="436"/>
      <c r="M351" s="436"/>
      <c r="N351" s="436"/>
      <c r="O351" s="436"/>
      <c r="P351" s="436"/>
      <c r="Q351" s="523"/>
      <c r="R351" s="523"/>
      <c r="S351" s="523"/>
      <c r="T351" s="523"/>
      <c r="U351" s="523"/>
      <c r="V351" s="523"/>
      <c r="W351" s="523"/>
      <c r="X351" s="523"/>
      <c r="Y351" s="523"/>
      <c r="Z351" s="673">
        <v>0</v>
      </c>
      <c r="AA351" s="743"/>
      <c r="AB351" s="744"/>
      <c r="AC351" s="753"/>
      <c r="AD351" s="661" t="e">
        <f>SUM(AC351/Z351*100)</f>
        <v>#DIV/0!</v>
      </c>
      <c r="AE351" s="661"/>
      <c r="AF351" s="743"/>
      <c r="AG351" s="744"/>
      <c r="AH351" s="753"/>
      <c r="AI351" s="673"/>
      <c r="AJ351" s="661"/>
      <c r="AK351" s="743"/>
      <c r="AL351" s="744"/>
      <c r="AM351" s="753"/>
      <c r="AN351" s="745"/>
      <c r="AO351" s="330"/>
      <c r="AP351" s="330"/>
      <c r="AQ351" s="330"/>
      <c r="AR351" s="330"/>
      <c r="AS351" s="330"/>
      <c r="AT351" s="330"/>
      <c r="AU351" s="330"/>
      <c r="AV351" s="330"/>
      <c r="AW351" s="330"/>
      <c r="AX351" s="330"/>
      <c r="AY351" s="330"/>
      <c r="AZ351" s="330"/>
      <c r="BA351" s="330"/>
      <c r="BB351" s="155"/>
    </row>
    <row r="352" spans="1:54" ht="36.75" customHeight="1">
      <c r="A352" s="202"/>
      <c r="B352" s="1038"/>
      <c r="C352" s="1040"/>
      <c r="D352" s="203" t="s">
        <v>1</v>
      </c>
      <c r="E352" s="269"/>
      <c r="F352" s="271"/>
      <c r="G352" s="277"/>
      <c r="H352" s="439"/>
      <c r="I352" s="439"/>
      <c r="J352" s="440"/>
      <c r="K352" s="439"/>
      <c r="L352" s="439"/>
      <c r="M352" s="439"/>
      <c r="N352" s="439"/>
      <c r="O352" s="439"/>
      <c r="P352" s="439"/>
      <c r="Q352" s="524"/>
      <c r="R352" s="524"/>
      <c r="S352" s="524"/>
      <c r="T352" s="524"/>
      <c r="U352" s="524"/>
      <c r="V352" s="524"/>
      <c r="W352" s="524"/>
      <c r="X352" s="524"/>
      <c r="Y352" s="524"/>
      <c r="Z352" s="674"/>
      <c r="AA352" s="663"/>
      <c r="AB352" s="746"/>
      <c r="AC352" s="751"/>
      <c r="AD352" s="665"/>
      <c r="AE352" s="665"/>
      <c r="AF352" s="663"/>
      <c r="AG352" s="746"/>
      <c r="AH352" s="751"/>
      <c r="AI352" s="674"/>
      <c r="AJ352" s="665"/>
      <c r="AK352" s="663"/>
      <c r="AL352" s="746"/>
      <c r="AM352" s="751"/>
      <c r="AN352" s="752"/>
      <c r="AO352" s="331"/>
      <c r="AP352" s="331"/>
      <c r="AQ352" s="331"/>
      <c r="AR352" s="331"/>
      <c r="AS352" s="331"/>
      <c r="AT352" s="331"/>
      <c r="AU352" s="331"/>
      <c r="AV352" s="331"/>
      <c r="AW352" s="331"/>
      <c r="AX352" s="331"/>
      <c r="AY352" s="331"/>
      <c r="AZ352" s="331"/>
      <c r="BA352" s="331"/>
      <c r="BB352" s="204"/>
    </row>
    <row r="353" spans="1:54" ht="52.5" customHeight="1">
      <c r="A353" s="202"/>
      <c r="B353" s="1038"/>
      <c r="C353" s="1040"/>
      <c r="D353" s="205" t="s">
        <v>362</v>
      </c>
      <c r="E353" s="269"/>
      <c r="F353" s="271"/>
      <c r="G353" s="277"/>
      <c r="H353" s="442"/>
      <c r="I353" s="442"/>
      <c r="J353" s="443"/>
      <c r="K353" s="442"/>
      <c r="L353" s="442"/>
      <c r="M353" s="442"/>
      <c r="N353" s="442"/>
      <c r="O353" s="442"/>
      <c r="P353" s="442"/>
      <c r="Q353" s="525"/>
      <c r="R353" s="525"/>
      <c r="S353" s="525"/>
      <c r="T353" s="525"/>
      <c r="U353" s="525"/>
      <c r="V353" s="525"/>
      <c r="W353" s="525"/>
      <c r="X353" s="525"/>
      <c r="Y353" s="525"/>
      <c r="Z353" s="676"/>
      <c r="AA353" s="666"/>
      <c r="AB353" s="747"/>
      <c r="AC353" s="754"/>
      <c r="AD353" s="668"/>
      <c r="AE353" s="668"/>
      <c r="AF353" s="666"/>
      <c r="AG353" s="747"/>
      <c r="AH353" s="754"/>
      <c r="AI353" s="676"/>
      <c r="AJ353" s="668"/>
      <c r="AK353" s="666"/>
      <c r="AL353" s="747"/>
      <c r="AM353" s="754"/>
      <c r="AN353" s="755"/>
      <c r="AO353" s="331"/>
      <c r="AP353" s="331"/>
      <c r="AQ353" s="331"/>
      <c r="AR353" s="331"/>
      <c r="AS353" s="331"/>
      <c r="AT353" s="331"/>
      <c r="AU353" s="331"/>
      <c r="AV353" s="331"/>
      <c r="AW353" s="331"/>
      <c r="AX353" s="331"/>
      <c r="AY353" s="331"/>
      <c r="AZ353" s="331"/>
      <c r="BA353" s="331"/>
      <c r="BB353" s="204"/>
    </row>
    <row r="354" spans="1:54" ht="22.5" customHeight="1">
      <c r="A354" s="202"/>
      <c r="B354" s="1038"/>
      <c r="C354" s="1040"/>
      <c r="D354" s="206" t="s">
        <v>253</v>
      </c>
      <c r="E354" s="269">
        <f>SUM(H354,K354,N354,Q354,T354,W354,Z354,AE354,AJ354,AO354,AT354,AY354)</f>
        <v>0</v>
      </c>
      <c r="F354" s="271">
        <f>SUM(I354,L354,O354,R354,U354,X354,AC354,AH354,AM354,AR354,AW354,AZ354)</f>
        <v>0</v>
      </c>
      <c r="G354" s="277" t="e">
        <f>SUM(F354/E354*100)</f>
        <v>#DIV/0!</v>
      </c>
      <c r="H354" s="442"/>
      <c r="I354" s="442"/>
      <c r="J354" s="443"/>
      <c r="K354" s="442"/>
      <c r="L354" s="442"/>
      <c r="M354" s="442"/>
      <c r="N354" s="442"/>
      <c r="O354" s="442"/>
      <c r="P354" s="442"/>
      <c r="Q354" s="525"/>
      <c r="R354" s="525"/>
      <c r="S354" s="525"/>
      <c r="T354" s="525"/>
      <c r="U354" s="525"/>
      <c r="V354" s="525"/>
      <c r="W354" s="525"/>
      <c r="X354" s="525"/>
      <c r="Y354" s="525"/>
      <c r="Z354" s="676">
        <v>0</v>
      </c>
      <c r="AA354" s="666"/>
      <c r="AB354" s="747"/>
      <c r="AC354" s="754"/>
      <c r="AD354" s="661" t="e">
        <f>SUM(AC354/Z354*100)</f>
        <v>#DIV/0!</v>
      </c>
      <c r="AE354" s="668"/>
      <c r="AF354" s="666"/>
      <c r="AG354" s="747"/>
      <c r="AH354" s="754"/>
      <c r="AI354" s="676"/>
      <c r="AJ354" s="668"/>
      <c r="AK354" s="666"/>
      <c r="AL354" s="747"/>
      <c r="AM354" s="754"/>
      <c r="AN354" s="755"/>
      <c r="AO354" s="331"/>
      <c r="AP354" s="331"/>
      <c r="AQ354" s="331"/>
      <c r="AR354" s="331"/>
      <c r="AS354" s="331"/>
      <c r="AT354" s="331"/>
      <c r="AU354" s="331"/>
      <c r="AV354" s="331"/>
      <c r="AW354" s="331"/>
      <c r="AX354" s="331"/>
      <c r="AY354" s="331"/>
      <c r="AZ354" s="331"/>
      <c r="BA354" s="331"/>
      <c r="BB354" s="204"/>
    </row>
    <row r="355" spans="1:54" ht="85.5" customHeight="1">
      <c r="A355" s="202"/>
      <c r="B355" s="1038"/>
      <c r="C355" s="1040"/>
      <c r="D355" s="206" t="s">
        <v>261</v>
      </c>
      <c r="E355" s="269">
        <f>SUM(H355,K355,N355,Q355,T355,W355,Z355,AE355,AJ355,AO355,AT355,AY355)</f>
        <v>0</v>
      </c>
      <c r="F355" s="271">
        <f>SUM(I355,L355,O355,R355,U355,X355,AC355,AH355,AM355,AR355,AW355,AZ355)</f>
        <v>0</v>
      </c>
      <c r="G355" s="277" t="e">
        <f>SUM(F355/E355*100)</f>
        <v>#DIV/0!</v>
      </c>
      <c r="H355" s="445"/>
      <c r="I355" s="445"/>
      <c r="J355" s="446"/>
      <c r="K355" s="445"/>
      <c r="L355" s="445"/>
      <c r="M355" s="445"/>
      <c r="N355" s="445"/>
      <c r="O355" s="445"/>
      <c r="P355" s="445"/>
      <c r="Q355" s="526"/>
      <c r="R355" s="526"/>
      <c r="S355" s="526"/>
      <c r="T355" s="526"/>
      <c r="U355" s="526"/>
      <c r="V355" s="526"/>
      <c r="W355" s="526"/>
      <c r="X355" s="526"/>
      <c r="Y355" s="526"/>
      <c r="Z355" s="669"/>
      <c r="AA355" s="670"/>
      <c r="AB355" s="748"/>
      <c r="AC355" s="749"/>
      <c r="AD355" s="672"/>
      <c r="AE355" s="672"/>
      <c r="AF355" s="670"/>
      <c r="AG355" s="748"/>
      <c r="AH355" s="749"/>
      <c r="AI355" s="669"/>
      <c r="AJ355" s="672"/>
      <c r="AK355" s="670"/>
      <c r="AL355" s="748"/>
      <c r="AM355" s="749"/>
      <c r="AN355" s="750"/>
      <c r="AO355" s="331"/>
      <c r="AP355" s="331"/>
      <c r="AQ355" s="331"/>
      <c r="AR355" s="331"/>
      <c r="AS355" s="331"/>
      <c r="AT355" s="331"/>
      <c r="AU355" s="331"/>
      <c r="AV355" s="331"/>
      <c r="AW355" s="331"/>
      <c r="AX355" s="331"/>
      <c r="AY355" s="331"/>
      <c r="AZ355" s="331"/>
      <c r="BA355" s="331"/>
      <c r="BB355" s="204"/>
    </row>
    <row r="356" spans="1:54" ht="22.5" customHeight="1">
      <c r="A356" s="202"/>
      <c r="B356" s="1038"/>
      <c r="C356" s="1040"/>
      <c r="D356" s="206" t="s">
        <v>254</v>
      </c>
      <c r="E356" s="236"/>
      <c r="F356" s="236"/>
      <c r="G356" s="235"/>
      <c r="H356" s="445"/>
      <c r="I356" s="445"/>
      <c r="J356" s="446"/>
      <c r="K356" s="445"/>
      <c r="L356" s="445"/>
      <c r="M356" s="445"/>
      <c r="N356" s="445"/>
      <c r="O356" s="445"/>
      <c r="P356" s="445"/>
      <c r="Q356" s="526"/>
      <c r="R356" s="526"/>
      <c r="S356" s="526"/>
      <c r="T356" s="526"/>
      <c r="U356" s="526"/>
      <c r="V356" s="526"/>
      <c r="W356" s="526"/>
      <c r="X356" s="526"/>
      <c r="Y356" s="526"/>
      <c r="Z356" s="669"/>
      <c r="AA356" s="670"/>
      <c r="AB356" s="748"/>
      <c r="AC356" s="749"/>
      <c r="AD356" s="672"/>
      <c r="AE356" s="672"/>
      <c r="AF356" s="670"/>
      <c r="AG356" s="748"/>
      <c r="AH356" s="749"/>
      <c r="AI356" s="669"/>
      <c r="AJ356" s="672"/>
      <c r="AK356" s="670"/>
      <c r="AL356" s="748"/>
      <c r="AM356" s="749"/>
      <c r="AN356" s="750"/>
      <c r="AO356" s="331"/>
      <c r="AP356" s="331"/>
      <c r="AQ356" s="331"/>
      <c r="AR356" s="331"/>
      <c r="AS356" s="331"/>
      <c r="AT356" s="331"/>
      <c r="AU356" s="331"/>
      <c r="AV356" s="331"/>
      <c r="AW356" s="331"/>
      <c r="AX356" s="331"/>
      <c r="AY356" s="331"/>
      <c r="AZ356" s="331"/>
      <c r="BA356" s="331"/>
      <c r="BB356" s="204"/>
    </row>
    <row r="357" spans="1:54" ht="35.25" customHeight="1">
      <c r="A357" s="207"/>
      <c r="B357" s="1039"/>
      <c r="C357" s="1040"/>
      <c r="D357" s="208" t="s">
        <v>7</v>
      </c>
      <c r="E357" s="233"/>
      <c r="F357" s="233"/>
      <c r="G357" s="234"/>
      <c r="H357" s="439"/>
      <c r="I357" s="439"/>
      <c r="J357" s="440"/>
      <c r="K357" s="439"/>
      <c r="L357" s="439"/>
      <c r="M357" s="439"/>
      <c r="N357" s="439"/>
      <c r="O357" s="439"/>
      <c r="P357" s="439"/>
      <c r="Q357" s="524"/>
      <c r="R357" s="524"/>
      <c r="S357" s="524"/>
      <c r="T357" s="524"/>
      <c r="U357" s="524"/>
      <c r="V357" s="524"/>
      <c r="W357" s="524"/>
      <c r="X357" s="524"/>
      <c r="Y357" s="524"/>
      <c r="Z357" s="674"/>
      <c r="AA357" s="663"/>
      <c r="AB357" s="746"/>
      <c r="AC357" s="751"/>
      <c r="AD357" s="665"/>
      <c r="AE357" s="665"/>
      <c r="AF357" s="663"/>
      <c r="AG357" s="746"/>
      <c r="AH357" s="751"/>
      <c r="AI357" s="674"/>
      <c r="AJ357" s="665"/>
      <c r="AK357" s="663"/>
      <c r="AL357" s="746"/>
      <c r="AM357" s="751"/>
      <c r="AN357" s="752"/>
      <c r="AO357" s="331"/>
      <c r="AP357" s="331"/>
      <c r="AQ357" s="331"/>
      <c r="AR357" s="331"/>
      <c r="AS357" s="331"/>
      <c r="AT357" s="331"/>
      <c r="AU357" s="331"/>
      <c r="AV357" s="331"/>
      <c r="AW357" s="331"/>
      <c r="AX357" s="331"/>
      <c r="AY357" s="331"/>
      <c r="AZ357" s="331"/>
      <c r="BA357" s="331"/>
      <c r="BB357" s="209"/>
    </row>
    <row r="358" spans="1:54" ht="22.5" customHeight="1">
      <c r="A358" s="308" t="s">
        <v>367</v>
      </c>
      <c r="B358" s="1037" t="s">
        <v>416</v>
      </c>
      <c r="C358" s="1040"/>
      <c r="D358" s="223" t="s">
        <v>5</v>
      </c>
      <c r="E358" s="269">
        <f>SUM(H358,K358,N358,Q358,T358,W358,Z358,AE358,AJ358,AO358,AT358,AY358)</f>
        <v>0</v>
      </c>
      <c r="F358" s="271">
        <f>SUM(I358,L358,O358,R358,U358,X358,AC358,AH358,AM358,AR358,AW358,AZ358)</f>
        <v>0</v>
      </c>
      <c r="G358" s="277" t="e">
        <f>SUM(F358/E358*100)</f>
        <v>#DIV/0!</v>
      </c>
      <c r="H358" s="470"/>
      <c r="I358" s="470"/>
      <c r="J358" s="310"/>
      <c r="K358" s="470"/>
      <c r="L358" s="470"/>
      <c r="M358" s="310"/>
      <c r="N358" s="470"/>
      <c r="O358" s="470"/>
      <c r="P358" s="310"/>
      <c r="Q358" s="540"/>
      <c r="R358" s="540"/>
      <c r="S358" s="312"/>
      <c r="T358" s="540"/>
      <c r="U358" s="540"/>
      <c r="V358" s="312"/>
      <c r="W358" s="540"/>
      <c r="X358" s="540"/>
      <c r="Y358" s="312"/>
      <c r="Z358" s="753"/>
      <c r="AA358" s="743"/>
      <c r="AB358" s="744"/>
      <c r="AC358" s="753"/>
      <c r="AD358" s="661" t="e">
        <f>SUM(AC358/Z358*100)</f>
        <v>#DIV/0!</v>
      </c>
      <c r="AE358" s="661"/>
      <c r="AF358" s="743"/>
      <c r="AG358" s="744"/>
      <c r="AH358" s="753"/>
      <c r="AI358" s="673"/>
      <c r="AJ358" s="661"/>
      <c r="AK358" s="743"/>
      <c r="AL358" s="744"/>
      <c r="AM358" s="661"/>
      <c r="AN358" s="661" t="e">
        <f>SUM(AM358/AJ358*100)</f>
        <v>#DIV/0!</v>
      </c>
      <c r="AO358" s="365"/>
      <c r="AP358" s="357"/>
      <c r="AQ358" s="358"/>
      <c r="AR358" s="365"/>
      <c r="AS358" s="341"/>
      <c r="AT358" s="365"/>
      <c r="AU358" s="357"/>
      <c r="AV358" s="358"/>
      <c r="AW358" s="365"/>
      <c r="AX358" s="341"/>
      <c r="AY358" s="365"/>
      <c r="AZ358" s="365"/>
      <c r="BA358" s="341"/>
      <c r="BB358" s="155"/>
    </row>
    <row r="359" spans="1:54" ht="36.75" customHeight="1">
      <c r="A359" s="202"/>
      <c r="B359" s="1038"/>
      <c r="C359" s="1040"/>
      <c r="D359" s="203" t="s">
        <v>1</v>
      </c>
      <c r="E359" s="269"/>
      <c r="F359" s="271"/>
      <c r="G359" s="277"/>
      <c r="H359" s="470"/>
      <c r="I359" s="470"/>
      <c r="J359" s="310"/>
      <c r="K359" s="470"/>
      <c r="L359" s="470"/>
      <c r="M359" s="310"/>
      <c r="N359" s="470"/>
      <c r="O359" s="470"/>
      <c r="P359" s="310"/>
      <c r="Q359" s="540"/>
      <c r="R359" s="540"/>
      <c r="S359" s="312"/>
      <c r="T359" s="540"/>
      <c r="U359" s="540"/>
      <c r="V359" s="312"/>
      <c r="W359" s="540"/>
      <c r="X359" s="540"/>
      <c r="Y359" s="312"/>
      <c r="Z359" s="751"/>
      <c r="AA359" s="663"/>
      <c r="AB359" s="746"/>
      <c r="AC359" s="751"/>
      <c r="AD359" s="661"/>
      <c r="AE359" s="665"/>
      <c r="AF359" s="663"/>
      <c r="AG359" s="746"/>
      <c r="AH359" s="751"/>
      <c r="AI359" s="674"/>
      <c r="AJ359" s="665"/>
      <c r="AK359" s="663"/>
      <c r="AL359" s="746"/>
      <c r="AM359" s="665"/>
      <c r="AN359" s="661"/>
      <c r="AO359" s="365"/>
      <c r="AP359" s="359"/>
      <c r="AQ359" s="360"/>
      <c r="AR359" s="365"/>
      <c r="AS359" s="341"/>
      <c r="AT359" s="365"/>
      <c r="AU359" s="359"/>
      <c r="AV359" s="360"/>
      <c r="AW359" s="365"/>
      <c r="AX359" s="341"/>
      <c r="AY359" s="365"/>
      <c r="AZ359" s="365"/>
      <c r="BA359" s="341"/>
      <c r="BB359" s="204"/>
    </row>
    <row r="360" spans="1:54" ht="52.5" customHeight="1">
      <c r="A360" s="202"/>
      <c r="B360" s="1038"/>
      <c r="C360" s="1040"/>
      <c r="D360" s="205" t="s">
        <v>362</v>
      </c>
      <c r="E360" s="269"/>
      <c r="F360" s="271"/>
      <c r="G360" s="277"/>
      <c r="H360" s="470"/>
      <c r="I360" s="470"/>
      <c r="J360" s="310"/>
      <c r="K360" s="470"/>
      <c r="L360" s="470"/>
      <c r="M360" s="310"/>
      <c r="N360" s="470"/>
      <c r="O360" s="470"/>
      <c r="P360" s="310"/>
      <c r="Q360" s="540"/>
      <c r="R360" s="540"/>
      <c r="S360" s="312"/>
      <c r="T360" s="540"/>
      <c r="U360" s="540"/>
      <c r="V360" s="312"/>
      <c r="W360" s="540"/>
      <c r="X360" s="540"/>
      <c r="Y360" s="312"/>
      <c r="Z360" s="754"/>
      <c r="AA360" s="666"/>
      <c r="AB360" s="747"/>
      <c r="AC360" s="754"/>
      <c r="AD360" s="661"/>
      <c r="AE360" s="668"/>
      <c r="AF360" s="666"/>
      <c r="AG360" s="747"/>
      <c r="AH360" s="754"/>
      <c r="AI360" s="676"/>
      <c r="AJ360" s="668"/>
      <c r="AK360" s="666"/>
      <c r="AL360" s="747"/>
      <c r="AM360" s="668"/>
      <c r="AN360" s="661"/>
      <c r="AO360" s="365"/>
      <c r="AP360" s="361"/>
      <c r="AQ360" s="362"/>
      <c r="AR360" s="365"/>
      <c r="AS360" s="341"/>
      <c r="AT360" s="365"/>
      <c r="AU360" s="361"/>
      <c r="AV360" s="362"/>
      <c r="AW360" s="365"/>
      <c r="AX360" s="341"/>
      <c r="AY360" s="365"/>
      <c r="AZ360" s="365"/>
      <c r="BA360" s="341"/>
      <c r="BB360" s="204"/>
    </row>
    <row r="361" spans="1:54" ht="22.5" customHeight="1">
      <c r="A361" s="202"/>
      <c r="B361" s="1038"/>
      <c r="C361" s="1040"/>
      <c r="D361" s="206" t="s">
        <v>253</v>
      </c>
      <c r="E361" s="269">
        <f>SUM(H361,K361,N361,Q361,T361,W361,Z361,AE361,AJ361,AO361,AT361,AY361)</f>
        <v>0</v>
      </c>
      <c r="F361" s="271">
        <f>SUM(I361,L361,O361,R361,U361,X361,AC361,AH361,AM361,AR361,AW361,AZ361)</f>
        <v>0</v>
      </c>
      <c r="G361" s="277" t="e">
        <f>SUM(F361/E361*100)</f>
        <v>#DIV/0!</v>
      </c>
      <c r="H361" s="470"/>
      <c r="I361" s="470"/>
      <c r="J361" s="310"/>
      <c r="K361" s="470"/>
      <c r="L361" s="470"/>
      <c r="M361" s="310"/>
      <c r="N361" s="470"/>
      <c r="O361" s="470"/>
      <c r="P361" s="310"/>
      <c r="Q361" s="540"/>
      <c r="R361" s="540"/>
      <c r="S361" s="312"/>
      <c r="T361" s="540"/>
      <c r="U361" s="540"/>
      <c r="V361" s="312"/>
      <c r="W361" s="540"/>
      <c r="X361" s="540"/>
      <c r="Y361" s="312"/>
      <c r="Z361" s="754"/>
      <c r="AA361" s="666"/>
      <c r="AB361" s="747"/>
      <c r="AC361" s="754"/>
      <c r="AD361" s="661" t="e">
        <f>SUM(AC361/Z361*100)</f>
        <v>#DIV/0!</v>
      </c>
      <c r="AE361" s="668"/>
      <c r="AF361" s="666"/>
      <c r="AG361" s="747"/>
      <c r="AH361" s="754"/>
      <c r="AI361" s="676"/>
      <c r="AJ361" s="668"/>
      <c r="AK361" s="666"/>
      <c r="AL361" s="747"/>
      <c r="AM361" s="668"/>
      <c r="AN361" s="661" t="e">
        <f>SUM(AM361/AJ361*100)</f>
        <v>#DIV/0!</v>
      </c>
      <c r="AO361" s="365"/>
      <c r="AP361" s="361"/>
      <c r="AQ361" s="362"/>
      <c r="AR361" s="365"/>
      <c r="AS361" s="341"/>
      <c r="AT361" s="365"/>
      <c r="AU361" s="361"/>
      <c r="AV361" s="362"/>
      <c r="AW361" s="365"/>
      <c r="AX361" s="341"/>
      <c r="AY361" s="365"/>
      <c r="AZ361" s="365"/>
      <c r="BA361" s="341"/>
      <c r="BB361" s="204"/>
    </row>
    <row r="362" spans="1:54" ht="85.5" customHeight="1">
      <c r="A362" s="202"/>
      <c r="B362" s="1038"/>
      <c r="C362" s="1040"/>
      <c r="D362" s="206" t="s">
        <v>261</v>
      </c>
      <c r="E362" s="269">
        <f>SUM(H362,K362,N362,Q362,T362,W362,Z362,AE362,AJ362,AO362,AT362,AY362)</f>
        <v>0</v>
      </c>
      <c r="F362" s="271">
        <f>SUM(I362,L362,O362,R362,U362,X362,AC362,AH362,AM362,AR362,AW362,AZ362)</f>
        <v>0</v>
      </c>
      <c r="G362" s="277" t="e">
        <f>SUM(F362/E362*100)</f>
        <v>#DIV/0!</v>
      </c>
      <c r="H362" s="470"/>
      <c r="I362" s="470"/>
      <c r="J362" s="446"/>
      <c r="K362" s="470"/>
      <c r="L362" s="470"/>
      <c r="M362" s="445"/>
      <c r="N362" s="470"/>
      <c r="O362" s="470"/>
      <c r="P362" s="445"/>
      <c r="Q362" s="540"/>
      <c r="R362" s="540"/>
      <c r="S362" s="526"/>
      <c r="T362" s="540"/>
      <c r="U362" s="540"/>
      <c r="V362" s="526"/>
      <c r="W362" s="540"/>
      <c r="X362" s="540"/>
      <c r="Y362" s="526"/>
      <c r="Z362" s="756"/>
      <c r="AA362" s="670"/>
      <c r="AB362" s="748"/>
      <c r="AC362" s="756"/>
      <c r="AD362" s="713"/>
      <c r="AE362" s="756"/>
      <c r="AF362" s="670"/>
      <c r="AG362" s="748"/>
      <c r="AH362" s="756"/>
      <c r="AI362" s="713"/>
      <c r="AJ362" s="756"/>
      <c r="AK362" s="670"/>
      <c r="AL362" s="748"/>
      <c r="AM362" s="756"/>
      <c r="AN362" s="713"/>
      <c r="AO362" s="365"/>
      <c r="AP362" s="363"/>
      <c r="AQ362" s="364"/>
      <c r="AR362" s="365"/>
      <c r="AS362" s="341"/>
      <c r="AT362" s="365"/>
      <c r="AU362" s="363"/>
      <c r="AV362" s="364"/>
      <c r="AW362" s="365"/>
      <c r="AX362" s="341"/>
      <c r="AY362" s="365"/>
      <c r="AZ362" s="365"/>
      <c r="BA362" s="341"/>
      <c r="BB362" s="204"/>
    </row>
    <row r="363" spans="1:54" ht="22.5" customHeight="1">
      <c r="A363" s="202"/>
      <c r="B363" s="1038"/>
      <c r="C363" s="1040"/>
      <c r="D363" s="206" t="s">
        <v>254</v>
      </c>
      <c r="E363" s="236"/>
      <c r="F363" s="236"/>
      <c r="G363" s="235"/>
      <c r="H363" s="445"/>
      <c r="I363" s="445"/>
      <c r="J363" s="446"/>
      <c r="K363" s="445"/>
      <c r="L363" s="445"/>
      <c r="M363" s="445"/>
      <c r="N363" s="445"/>
      <c r="O363" s="445"/>
      <c r="P363" s="445"/>
      <c r="Q363" s="526"/>
      <c r="R363" s="526"/>
      <c r="S363" s="526"/>
      <c r="T363" s="526"/>
      <c r="U363" s="526"/>
      <c r="V363" s="526"/>
      <c r="W363" s="526"/>
      <c r="X363" s="526"/>
      <c r="Y363" s="526"/>
      <c r="Z363" s="669"/>
      <c r="AA363" s="670"/>
      <c r="AB363" s="748"/>
      <c r="AC363" s="749"/>
      <c r="AD363" s="672"/>
      <c r="AE363" s="672"/>
      <c r="AF363" s="670"/>
      <c r="AG363" s="748"/>
      <c r="AH363" s="749"/>
      <c r="AI363" s="669"/>
      <c r="AJ363" s="672"/>
      <c r="AK363" s="670"/>
      <c r="AL363" s="748"/>
      <c r="AM363" s="749"/>
      <c r="AN363" s="750"/>
      <c r="AO363" s="331"/>
      <c r="AP363" s="331"/>
      <c r="AQ363" s="331"/>
      <c r="AR363" s="331"/>
      <c r="AS363" s="331"/>
      <c r="AT363" s="331"/>
      <c r="AU363" s="331"/>
      <c r="AV363" s="331"/>
      <c r="AW363" s="331"/>
      <c r="AX363" s="331"/>
      <c r="AY363" s="331"/>
      <c r="AZ363" s="331"/>
      <c r="BA363" s="331"/>
      <c r="BB363" s="204"/>
    </row>
    <row r="364" spans="1:54" ht="31.2">
      <c r="A364" s="202"/>
      <c r="B364" s="1039"/>
      <c r="C364" s="1040"/>
      <c r="D364" s="208" t="s">
        <v>7</v>
      </c>
      <c r="E364" s="233"/>
      <c r="F364" s="233"/>
      <c r="G364" s="234"/>
      <c r="H364" s="439"/>
      <c r="I364" s="439"/>
      <c r="J364" s="440"/>
      <c r="K364" s="439"/>
      <c r="L364" s="439"/>
      <c r="M364" s="439"/>
      <c r="N364" s="439"/>
      <c r="O364" s="439"/>
      <c r="P364" s="439"/>
      <c r="Q364" s="524"/>
      <c r="R364" s="524"/>
      <c r="S364" s="524"/>
      <c r="T364" s="524"/>
      <c r="U364" s="524"/>
      <c r="V364" s="524"/>
      <c r="W364" s="524"/>
      <c r="X364" s="524"/>
      <c r="Y364" s="524"/>
      <c r="Z364" s="674"/>
      <c r="AA364" s="663"/>
      <c r="AB364" s="746"/>
      <c r="AC364" s="751"/>
      <c r="AD364" s="665"/>
      <c r="AE364" s="665"/>
      <c r="AF364" s="663"/>
      <c r="AG364" s="746"/>
      <c r="AH364" s="751"/>
      <c r="AI364" s="674"/>
      <c r="AJ364" s="665"/>
      <c r="AK364" s="663"/>
      <c r="AL364" s="746"/>
      <c r="AM364" s="751"/>
      <c r="AN364" s="752"/>
      <c r="AO364" s="331"/>
      <c r="AP364" s="331"/>
      <c r="AQ364" s="331"/>
      <c r="AR364" s="331"/>
      <c r="AS364" s="331"/>
      <c r="AT364" s="331"/>
      <c r="AU364" s="331"/>
      <c r="AV364" s="331"/>
      <c r="AW364" s="331"/>
      <c r="AX364" s="331"/>
      <c r="AY364" s="331"/>
      <c r="AZ364" s="331"/>
      <c r="BA364" s="331"/>
      <c r="BB364" s="209"/>
    </row>
    <row r="365" spans="1:54" ht="22.5" customHeight="1">
      <c r="A365" s="580" t="s">
        <v>281</v>
      </c>
      <c r="B365" s="1047" t="s">
        <v>336</v>
      </c>
      <c r="C365" s="983" t="s">
        <v>284</v>
      </c>
      <c r="D365" s="223" t="s">
        <v>5</v>
      </c>
      <c r="E365" s="269">
        <f>SUM(H365,K365,N365,Q365,T365,W365,Z365,AE365,AJ365,AO365,AT365,AY365)</f>
        <v>0</v>
      </c>
      <c r="F365" s="271">
        <f>SUM(I365,L365,O365,R365,U365,X365,AC365,AH365,AM365,AR365,AW365,AZ365)</f>
        <v>0</v>
      </c>
      <c r="G365" s="277" t="e">
        <f>SUM(F365/E365*100)</f>
        <v>#DIV/0!</v>
      </c>
      <c r="H365" s="436"/>
      <c r="I365" s="436"/>
      <c r="J365" s="437"/>
      <c r="K365" s="436"/>
      <c r="L365" s="436"/>
      <c r="M365" s="436"/>
      <c r="N365" s="436"/>
      <c r="O365" s="436"/>
      <c r="P365" s="436"/>
      <c r="Q365" s="523"/>
      <c r="R365" s="523"/>
      <c r="S365" s="523"/>
      <c r="T365" s="523"/>
      <c r="U365" s="523"/>
      <c r="V365" s="523"/>
      <c r="W365" s="523">
        <v>0</v>
      </c>
      <c r="X365" s="523">
        <v>0</v>
      </c>
      <c r="Y365" s="523" t="e">
        <f>SUM(X365/W365*100)</f>
        <v>#DIV/0!</v>
      </c>
      <c r="Z365" s="753"/>
      <c r="AA365" s="743"/>
      <c r="AB365" s="744"/>
      <c r="AC365" s="753"/>
      <c r="AD365" s="661"/>
      <c r="AE365" s="661"/>
      <c r="AF365" s="743"/>
      <c r="AG365" s="744"/>
      <c r="AH365" s="753"/>
      <c r="AI365" s="673"/>
      <c r="AJ365" s="661"/>
      <c r="AK365" s="743"/>
      <c r="AL365" s="744"/>
      <c r="AM365" s="753"/>
      <c r="AN365" s="661" t="e">
        <f>SUM(AM365/AJ365*100)</f>
        <v>#DIV/0!</v>
      </c>
      <c r="AO365" s="330"/>
      <c r="AP365" s="330"/>
      <c r="AQ365" s="330"/>
      <c r="AR365" s="330"/>
      <c r="AS365" s="330"/>
      <c r="AT365" s="330"/>
      <c r="AU365" s="330"/>
      <c r="AV365" s="330"/>
      <c r="AW365" s="330"/>
      <c r="AX365" s="330" t="e">
        <f>SUM(AW365/AT365*100)</f>
        <v>#DIV/0!</v>
      </c>
      <c r="AY365" s="330"/>
      <c r="AZ365" s="330"/>
      <c r="BA365" s="330" t="e">
        <f>SUM(AZ365/AY365*100)</f>
        <v>#DIV/0!</v>
      </c>
      <c r="BB365" s="155"/>
    </row>
    <row r="366" spans="1:54" ht="36.75" customHeight="1">
      <c r="A366" s="202"/>
      <c r="B366" s="1038"/>
      <c r="C366" s="1048"/>
      <c r="D366" s="203" t="s">
        <v>1</v>
      </c>
      <c r="E366" s="269"/>
      <c r="F366" s="271"/>
      <c r="G366" s="277"/>
      <c r="H366" s="439"/>
      <c r="I366" s="439"/>
      <c r="J366" s="440"/>
      <c r="K366" s="439"/>
      <c r="L366" s="439"/>
      <c r="M366" s="439"/>
      <c r="N366" s="439"/>
      <c r="O366" s="439"/>
      <c r="P366" s="439"/>
      <c r="Q366" s="524"/>
      <c r="R366" s="524"/>
      <c r="S366" s="524"/>
      <c r="T366" s="524"/>
      <c r="U366" s="524"/>
      <c r="V366" s="524"/>
      <c r="W366" s="524"/>
      <c r="X366" s="524"/>
      <c r="Y366" s="523"/>
      <c r="Z366" s="751"/>
      <c r="AA366" s="663"/>
      <c r="AB366" s="746"/>
      <c r="AC366" s="751"/>
      <c r="AD366" s="661"/>
      <c r="AE366" s="665"/>
      <c r="AF366" s="663"/>
      <c r="AG366" s="746"/>
      <c r="AH366" s="751"/>
      <c r="AI366" s="674"/>
      <c r="AJ366" s="665"/>
      <c r="AK366" s="663"/>
      <c r="AL366" s="746"/>
      <c r="AM366" s="751"/>
      <c r="AN366" s="661"/>
      <c r="AO366" s="331"/>
      <c r="AP366" s="331"/>
      <c r="AQ366" s="331"/>
      <c r="AR366" s="331"/>
      <c r="AS366" s="331"/>
      <c r="AT366" s="331"/>
      <c r="AU366" s="331"/>
      <c r="AV366" s="331"/>
      <c r="AW366" s="331"/>
      <c r="AX366" s="331"/>
      <c r="AY366" s="331"/>
      <c r="AZ366" s="331"/>
      <c r="BA366" s="331"/>
      <c r="BB366" s="204"/>
    </row>
    <row r="367" spans="1:54" ht="31.2">
      <c r="A367" s="202"/>
      <c r="B367" s="1038"/>
      <c r="C367" s="1048"/>
      <c r="D367" s="205" t="s">
        <v>362</v>
      </c>
      <c r="E367" s="269"/>
      <c r="F367" s="271"/>
      <c r="G367" s="277"/>
      <c r="H367" s="442"/>
      <c r="I367" s="442"/>
      <c r="J367" s="443"/>
      <c r="K367" s="442"/>
      <c r="L367" s="442"/>
      <c r="M367" s="442"/>
      <c r="N367" s="442"/>
      <c r="O367" s="442"/>
      <c r="P367" s="442"/>
      <c r="Q367" s="525"/>
      <c r="R367" s="525"/>
      <c r="S367" s="525"/>
      <c r="T367" s="525"/>
      <c r="U367" s="525"/>
      <c r="V367" s="525"/>
      <c r="W367" s="525"/>
      <c r="X367" s="525"/>
      <c r="Y367" s="523"/>
      <c r="Z367" s="754"/>
      <c r="AA367" s="666"/>
      <c r="AB367" s="747"/>
      <c r="AC367" s="754"/>
      <c r="AD367" s="661"/>
      <c r="AE367" s="668"/>
      <c r="AF367" s="666"/>
      <c r="AG367" s="747"/>
      <c r="AH367" s="754"/>
      <c r="AI367" s="676"/>
      <c r="AJ367" s="668"/>
      <c r="AK367" s="666"/>
      <c r="AL367" s="747"/>
      <c r="AM367" s="754"/>
      <c r="AN367" s="661"/>
      <c r="AO367" s="331"/>
      <c r="AP367" s="331"/>
      <c r="AQ367" s="331"/>
      <c r="AR367" s="331"/>
      <c r="AS367" s="331"/>
      <c r="AT367" s="331"/>
      <c r="AU367" s="331"/>
      <c r="AV367" s="331"/>
      <c r="AW367" s="331"/>
      <c r="AX367" s="331"/>
      <c r="AY367" s="331"/>
      <c r="AZ367" s="331"/>
      <c r="BA367" s="331"/>
      <c r="BB367" s="204"/>
    </row>
    <row r="368" spans="1:54" ht="22.5" customHeight="1">
      <c r="A368" s="202"/>
      <c r="B368" s="1038"/>
      <c r="C368" s="1048"/>
      <c r="D368" s="206" t="s">
        <v>253</v>
      </c>
      <c r="E368" s="269">
        <f>SUM(H368,K368,N368,Q368,T368,W368,Z368,AE368,AJ368,AO368,AT368,AY368)</f>
        <v>0</v>
      </c>
      <c r="F368" s="271">
        <f>SUM(I368,L368,O368,R368,U368,X368,AC368,AH368,AM368,AR368,AW368,AZ368)</f>
        <v>0</v>
      </c>
      <c r="G368" s="277" t="e">
        <f>SUM(F368/E368*100)</f>
        <v>#DIV/0!</v>
      </c>
      <c r="H368" s="442"/>
      <c r="I368" s="442"/>
      <c r="J368" s="443"/>
      <c r="K368" s="442"/>
      <c r="L368" s="442"/>
      <c r="M368" s="442"/>
      <c r="N368" s="442"/>
      <c r="O368" s="442"/>
      <c r="P368" s="442"/>
      <c r="Q368" s="525"/>
      <c r="R368" s="525"/>
      <c r="S368" s="525"/>
      <c r="T368" s="525"/>
      <c r="U368" s="525"/>
      <c r="V368" s="525"/>
      <c r="W368" s="525" t="s">
        <v>359</v>
      </c>
      <c r="X368" s="525">
        <v>0</v>
      </c>
      <c r="Y368" s="523" t="e">
        <f>SUM(X368/W368*100)</f>
        <v>#VALUE!</v>
      </c>
      <c r="Z368" s="754"/>
      <c r="AA368" s="666"/>
      <c r="AB368" s="747"/>
      <c r="AC368" s="754"/>
      <c r="AD368" s="661"/>
      <c r="AE368" s="668"/>
      <c r="AF368" s="666"/>
      <c r="AG368" s="747"/>
      <c r="AH368" s="754"/>
      <c r="AI368" s="676"/>
      <c r="AJ368" s="668"/>
      <c r="AK368" s="666"/>
      <c r="AL368" s="747"/>
      <c r="AM368" s="754"/>
      <c r="AN368" s="661" t="e">
        <f>SUM(AM368/AJ368*100)</f>
        <v>#DIV/0!</v>
      </c>
      <c r="AO368" s="331"/>
      <c r="AP368" s="331"/>
      <c r="AQ368" s="331"/>
      <c r="AR368" s="331"/>
      <c r="AS368" s="331"/>
      <c r="AT368" s="330"/>
      <c r="AU368" s="330"/>
      <c r="AV368" s="330"/>
      <c r="AW368" s="330"/>
      <c r="AX368" s="330" t="e">
        <f>SUM(AW368/AT368*100)</f>
        <v>#DIV/0!</v>
      </c>
      <c r="AY368" s="330"/>
      <c r="AZ368" s="330"/>
      <c r="BA368" s="330" t="e">
        <f>SUM(AZ368/AY368*100)</f>
        <v>#DIV/0!</v>
      </c>
      <c r="BB368" s="204"/>
    </row>
    <row r="369" spans="1:54" ht="85.5" customHeight="1">
      <c r="A369" s="202"/>
      <c r="B369" s="1038"/>
      <c r="C369" s="1048"/>
      <c r="D369" s="206" t="s">
        <v>261</v>
      </c>
      <c r="E369" s="269">
        <f>SUM(H369,K369,N369,Q369,T369,W369,Z369,AE369,AJ369,AO369,AT369,AY369)</f>
        <v>0</v>
      </c>
      <c r="F369" s="271">
        <f>SUM(I369,L369,O369,R369,U369,X369,AC369,AH369,AM369,AR369,AW369,AZ369)</f>
        <v>0</v>
      </c>
      <c r="G369" s="277" t="e">
        <f>SUM(F369/E369*100)</f>
        <v>#DIV/0!</v>
      </c>
      <c r="H369" s="445"/>
      <c r="I369" s="445"/>
      <c r="J369" s="446"/>
      <c r="K369" s="445"/>
      <c r="L369" s="445"/>
      <c r="M369" s="445"/>
      <c r="N369" s="445"/>
      <c r="O369" s="445"/>
      <c r="P369" s="445"/>
      <c r="Q369" s="526"/>
      <c r="R369" s="526"/>
      <c r="S369" s="526"/>
      <c r="T369" s="526"/>
      <c r="U369" s="526"/>
      <c r="V369" s="526"/>
      <c r="W369" s="526"/>
      <c r="X369" s="526"/>
      <c r="Y369" s="526"/>
      <c r="Z369" s="669"/>
      <c r="AA369" s="670"/>
      <c r="AB369" s="748"/>
      <c r="AC369" s="749"/>
      <c r="AD369" s="672"/>
      <c r="AE369" s="672"/>
      <c r="AF369" s="670"/>
      <c r="AG369" s="748"/>
      <c r="AH369" s="749"/>
      <c r="AI369" s="669"/>
      <c r="AJ369" s="672"/>
      <c r="AK369" s="670"/>
      <c r="AL369" s="748"/>
      <c r="AM369" s="749"/>
      <c r="AN369" s="750"/>
      <c r="AO369" s="331"/>
      <c r="AP369" s="331"/>
      <c r="AQ369" s="331"/>
      <c r="AR369" s="331"/>
      <c r="AS369" s="331"/>
      <c r="AT369" s="331"/>
      <c r="AU369" s="331"/>
      <c r="AV369" s="331"/>
      <c r="AW369" s="331"/>
      <c r="AX369" s="331"/>
      <c r="AY369" s="331"/>
      <c r="AZ369" s="331"/>
      <c r="BA369" s="331"/>
      <c r="BB369" s="204"/>
    </row>
    <row r="370" spans="1:54" ht="22.5" customHeight="1">
      <c r="A370" s="202"/>
      <c r="B370" s="1038"/>
      <c r="C370" s="1048"/>
      <c r="D370" s="206" t="s">
        <v>254</v>
      </c>
      <c r="E370" s="236"/>
      <c r="F370" s="236"/>
      <c r="G370" s="235"/>
      <c r="H370" s="445"/>
      <c r="I370" s="445"/>
      <c r="J370" s="446"/>
      <c r="K370" s="445"/>
      <c r="L370" s="445"/>
      <c r="M370" s="445"/>
      <c r="N370" s="445"/>
      <c r="O370" s="445"/>
      <c r="P370" s="445"/>
      <c r="Q370" s="526"/>
      <c r="R370" s="526"/>
      <c r="S370" s="526"/>
      <c r="T370" s="526"/>
      <c r="U370" s="526"/>
      <c r="V370" s="526"/>
      <c r="W370" s="526"/>
      <c r="X370" s="526"/>
      <c r="Y370" s="526"/>
      <c r="Z370" s="669"/>
      <c r="AA370" s="670"/>
      <c r="AB370" s="748"/>
      <c r="AC370" s="749"/>
      <c r="AD370" s="672"/>
      <c r="AE370" s="672"/>
      <c r="AF370" s="670"/>
      <c r="AG370" s="748"/>
      <c r="AH370" s="749"/>
      <c r="AI370" s="669"/>
      <c r="AJ370" s="672"/>
      <c r="AK370" s="670"/>
      <c r="AL370" s="748"/>
      <c r="AM370" s="749"/>
      <c r="AN370" s="750"/>
      <c r="AO370" s="331"/>
      <c r="AP370" s="331"/>
      <c r="AQ370" s="331"/>
      <c r="AR370" s="331"/>
      <c r="AS370" s="331"/>
      <c r="AT370" s="331"/>
      <c r="AU370" s="331"/>
      <c r="AV370" s="331"/>
      <c r="AW370" s="331"/>
      <c r="AX370" s="331"/>
      <c r="AY370" s="331"/>
      <c r="AZ370" s="331"/>
      <c r="BA370" s="331"/>
      <c r="BB370" s="204"/>
    </row>
    <row r="371" spans="1:54" ht="111.75" customHeight="1">
      <c r="A371" s="207"/>
      <c r="B371" s="1039"/>
      <c r="C371" s="1049"/>
      <c r="D371" s="208" t="s">
        <v>7</v>
      </c>
      <c r="E371" s="233"/>
      <c r="F371" s="233"/>
      <c r="G371" s="234"/>
      <c r="H371" s="439"/>
      <c r="I371" s="439"/>
      <c r="J371" s="440"/>
      <c r="K371" s="439"/>
      <c r="L371" s="439"/>
      <c r="M371" s="439"/>
      <c r="N371" s="439"/>
      <c r="O371" s="439"/>
      <c r="P371" s="439"/>
      <c r="Q371" s="524"/>
      <c r="R371" s="524"/>
      <c r="S371" s="524"/>
      <c r="T371" s="524"/>
      <c r="U371" s="524"/>
      <c r="V371" s="524"/>
      <c r="W371" s="524"/>
      <c r="X371" s="524"/>
      <c r="Y371" s="524"/>
      <c r="Z371" s="674"/>
      <c r="AA371" s="663"/>
      <c r="AB371" s="746"/>
      <c r="AC371" s="751"/>
      <c r="AD371" s="665"/>
      <c r="AE371" s="665"/>
      <c r="AF371" s="663"/>
      <c r="AG371" s="746"/>
      <c r="AH371" s="751"/>
      <c r="AI371" s="674"/>
      <c r="AJ371" s="665"/>
      <c r="AK371" s="663"/>
      <c r="AL371" s="746"/>
      <c r="AM371" s="751"/>
      <c r="AN371" s="752"/>
      <c r="AO371" s="331"/>
      <c r="AP371" s="331"/>
      <c r="AQ371" s="331"/>
      <c r="AR371" s="331"/>
      <c r="AS371" s="331"/>
      <c r="AT371" s="331"/>
      <c r="AU371" s="331"/>
      <c r="AV371" s="331"/>
      <c r="AW371" s="331"/>
      <c r="AX371" s="331"/>
      <c r="AY371" s="331"/>
      <c r="AZ371" s="331"/>
      <c r="BA371" s="331"/>
      <c r="BB371" s="209"/>
    </row>
    <row r="372" spans="1:54" ht="22.5" customHeight="1">
      <c r="A372" s="200" t="s">
        <v>337</v>
      </c>
      <c r="B372" s="1037" t="s">
        <v>338</v>
      </c>
      <c r="C372" s="983" t="s">
        <v>412</v>
      </c>
      <c r="D372" s="223" t="s">
        <v>5</v>
      </c>
      <c r="E372" s="269">
        <f>SUM(H372,K372,N372,Q372,T372,W372,Z372,AE372,AJ372,AO372,AT372,AY372)</f>
        <v>0</v>
      </c>
      <c r="F372" s="271">
        <f>SUM(I372,L372,O372,R372,U372,X372,AC372,AH372,AM372,AR372,AW372,AZ372)</f>
        <v>0</v>
      </c>
      <c r="G372" s="277" t="e">
        <f>SUM(F372/E372*100)</f>
        <v>#DIV/0!</v>
      </c>
      <c r="H372" s="436"/>
      <c r="I372" s="436"/>
      <c r="J372" s="437"/>
      <c r="K372" s="436"/>
      <c r="L372" s="436"/>
      <c r="M372" s="436"/>
      <c r="N372" s="436"/>
      <c r="O372" s="436"/>
      <c r="P372" s="436"/>
      <c r="Q372" s="523"/>
      <c r="R372" s="523"/>
      <c r="S372" s="523"/>
      <c r="T372" s="523"/>
      <c r="U372" s="523"/>
      <c r="V372" s="523"/>
      <c r="W372" s="523"/>
      <c r="X372" s="523"/>
      <c r="Y372" s="523"/>
      <c r="Z372" s="753"/>
      <c r="AA372" s="743"/>
      <c r="AB372" s="744"/>
      <c r="AC372" s="753"/>
      <c r="AD372" s="661" t="e">
        <f>SUM(AC372/Z372*100)</f>
        <v>#DIV/0!</v>
      </c>
      <c r="AE372" s="661"/>
      <c r="AF372" s="743"/>
      <c r="AG372" s="744"/>
      <c r="AH372" s="753"/>
      <c r="AI372" s="673"/>
      <c r="AJ372" s="757">
        <v>0</v>
      </c>
      <c r="AK372" s="743"/>
      <c r="AL372" s="744"/>
      <c r="AM372" s="661"/>
      <c r="AN372" s="661" t="e">
        <f>SUM(AM372/AJ372*100)</f>
        <v>#DIV/0!</v>
      </c>
      <c r="AO372" s="330"/>
      <c r="AP372" s="330"/>
      <c r="AQ372" s="330"/>
      <c r="AR372" s="330"/>
      <c r="AS372" s="330"/>
      <c r="AT372" s="330"/>
      <c r="AU372" s="330"/>
      <c r="AV372" s="330"/>
      <c r="AW372" s="330"/>
      <c r="AX372" s="330" t="e">
        <f>SUM(AW372/AT372*100)</f>
        <v>#DIV/0!</v>
      </c>
      <c r="AY372" s="330"/>
      <c r="AZ372" s="330"/>
      <c r="BA372" s="330"/>
      <c r="BB372" s="155"/>
    </row>
    <row r="373" spans="1:54" ht="36.75" customHeight="1">
      <c r="A373" s="202"/>
      <c r="B373" s="1038"/>
      <c r="C373" s="1048"/>
      <c r="D373" s="203" t="s">
        <v>1</v>
      </c>
      <c r="E373" s="269"/>
      <c r="F373" s="271"/>
      <c r="G373" s="277"/>
      <c r="H373" s="439"/>
      <c r="I373" s="439"/>
      <c r="J373" s="440"/>
      <c r="K373" s="439"/>
      <c r="L373" s="439"/>
      <c r="M373" s="439"/>
      <c r="N373" s="439"/>
      <c r="O373" s="439"/>
      <c r="P373" s="439"/>
      <c r="Q373" s="524"/>
      <c r="R373" s="524"/>
      <c r="S373" s="524"/>
      <c r="T373" s="524"/>
      <c r="U373" s="524"/>
      <c r="V373" s="524"/>
      <c r="W373" s="524"/>
      <c r="X373" s="524"/>
      <c r="Y373" s="524"/>
      <c r="Z373" s="751"/>
      <c r="AA373" s="663"/>
      <c r="AB373" s="746"/>
      <c r="AC373" s="751"/>
      <c r="AD373" s="661"/>
      <c r="AE373" s="665"/>
      <c r="AF373" s="663"/>
      <c r="AG373" s="746"/>
      <c r="AH373" s="751"/>
      <c r="AI373" s="674"/>
      <c r="AJ373" s="758"/>
      <c r="AK373" s="663"/>
      <c r="AL373" s="746"/>
      <c r="AM373" s="665"/>
      <c r="AN373" s="661"/>
      <c r="AO373" s="331"/>
      <c r="AP373" s="331"/>
      <c r="AQ373" s="331"/>
      <c r="AR373" s="331"/>
      <c r="AS373" s="331"/>
      <c r="AT373" s="331"/>
      <c r="AU373" s="331"/>
      <c r="AV373" s="331"/>
      <c r="AW373" s="331"/>
      <c r="AX373" s="331"/>
      <c r="AY373" s="331"/>
      <c r="AZ373" s="331"/>
      <c r="BA373" s="331"/>
      <c r="BB373" s="204"/>
    </row>
    <row r="374" spans="1:54" ht="31.5" customHeight="1">
      <c r="A374" s="202"/>
      <c r="B374" s="1038"/>
      <c r="C374" s="1048"/>
      <c r="D374" s="205" t="s">
        <v>362</v>
      </c>
      <c r="E374" s="269"/>
      <c r="F374" s="271"/>
      <c r="G374" s="277"/>
      <c r="H374" s="442"/>
      <c r="I374" s="442"/>
      <c r="J374" s="443"/>
      <c r="K374" s="442"/>
      <c r="L374" s="442"/>
      <c r="M374" s="442"/>
      <c r="N374" s="442"/>
      <c r="O374" s="442"/>
      <c r="P374" s="442"/>
      <c r="Q374" s="525"/>
      <c r="R374" s="525"/>
      <c r="S374" s="525"/>
      <c r="T374" s="525"/>
      <c r="U374" s="525"/>
      <c r="V374" s="525"/>
      <c r="W374" s="525"/>
      <c r="X374" s="525"/>
      <c r="Y374" s="525"/>
      <c r="Z374" s="754"/>
      <c r="AA374" s="666"/>
      <c r="AB374" s="747"/>
      <c r="AC374" s="754"/>
      <c r="AD374" s="661"/>
      <c r="AE374" s="668"/>
      <c r="AF374" s="666"/>
      <c r="AG374" s="747"/>
      <c r="AH374" s="754"/>
      <c r="AI374" s="676"/>
      <c r="AJ374" s="759"/>
      <c r="AK374" s="666"/>
      <c r="AL374" s="747"/>
      <c r="AM374" s="668"/>
      <c r="AN374" s="661"/>
      <c r="AO374" s="331"/>
      <c r="AP374" s="331"/>
      <c r="AQ374" s="331"/>
      <c r="AR374" s="331"/>
      <c r="AS374" s="331"/>
      <c r="AT374" s="331"/>
      <c r="AU374" s="331"/>
      <c r="AV374" s="331"/>
      <c r="AW374" s="331"/>
      <c r="AX374" s="331"/>
      <c r="AY374" s="331"/>
      <c r="AZ374" s="331"/>
      <c r="BA374" s="331"/>
      <c r="BB374" s="204"/>
    </row>
    <row r="375" spans="1:54" ht="22.5" customHeight="1">
      <c r="A375" s="202"/>
      <c r="B375" s="1038"/>
      <c r="C375" s="1048"/>
      <c r="D375" s="206" t="s">
        <v>253</v>
      </c>
      <c r="E375" s="269">
        <f>SUM(H375,K375,N375,Q375,T375,W375,Z375,AE375,AJ375,AO375,AT375,AY375)</f>
        <v>0</v>
      </c>
      <c r="F375" s="271">
        <f>SUM(I375,L375,O375,R375,U375,X375,AC375,AH375,AM375,AR375,AW375,AZ375)</f>
        <v>0</v>
      </c>
      <c r="G375" s="277" t="e">
        <f>SUM(F375/E375*100)</f>
        <v>#DIV/0!</v>
      </c>
      <c r="H375" s="442"/>
      <c r="I375" s="442"/>
      <c r="J375" s="443"/>
      <c r="K375" s="442"/>
      <c r="L375" s="442"/>
      <c r="M375" s="442"/>
      <c r="N375" s="442"/>
      <c r="O375" s="442"/>
      <c r="P375" s="442"/>
      <c r="Q375" s="525"/>
      <c r="R375" s="525"/>
      <c r="S375" s="525"/>
      <c r="T375" s="525"/>
      <c r="U375" s="525"/>
      <c r="V375" s="525"/>
      <c r="W375" s="525"/>
      <c r="X375" s="525"/>
      <c r="Y375" s="525"/>
      <c r="Z375" s="754"/>
      <c r="AA375" s="666"/>
      <c r="AB375" s="747"/>
      <c r="AC375" s="754"/>
      <c r="AD375" s="661" t="e">
        <f>SUM(AC375/Z375*100)</f>
        <v>#DIV/0!</v>
      </c>
      <c r="AE375" s="668"/>
      <c r="AF375" s="666"/>
      <c r="AG375" s="747"/>
      <c r="AH375" s="754"/>
      <c r="AI375" s="676"/>
      <c r="AJ375" s="759">
        <v>0</v>
      </c>
      <c r="AK375" s="666"/>
      <c r="AL375" s="747"/>
      <c r="AM375" s="668"/>
      <c r="AN375" s="661" t="e">
        <f>SUM(AM375/AJ375*100)</f>
        <v>#DIV/0!</v>
      </c>
      <c r="AO375" s="331"/>
      <c r="AP375" s="331"/>
      <c r="AQ375" s="331"/>
      <c r="AR375" s="331"/>
      <c r="AS375" s="331"/>
      <c r="AT375" s="331"/>
      <c r="AU375" s="331"/>
      <c r="AV375" s="331"/>
      <c r="AW375" s="331"/>
      <c r="AX375" s="330" t="e">
        <f>SUM(AW375/AT375*100)</f>
        <v>#DIV/0!</v>
      </c>
      <c r="AY375" s="331"/>
      <c r="AZ375" s="331"/>
      <c r="BA375" s="331"/>
      <c r="BB375" s="204"/>
    </row>
    <row r="376" spans="1:54" ht="85.5" customHeight="1">
      <c r="A376" s="202"/>
      <c r="B376" s="1038"/>
      <c r="C376" s="1048"/>
      <c r="D376" s="206" t="s">
        <v>261</v>
      </c>
      <c r="E376" s="269">
        <f>SUM(H376,K376,N376,Q376,T376,W376,Z376,AE376,AJ376,AO376,AT376,AY376)</f>
        <v>0</v>
      </c>
      <c r="F376" s="271">
        <f>SUM(I376,L376,O376,R376,U376,X376,AC376,AH376,AM376,AR376,AW376,AZ376)</f>
        <v>0</v>
      </c>
      <c r="G376" s="277" t="e">
        <f>SUM(F376/E376*100)</f>
        <v>#DIV/0!</v>
      </c>
      <c r="H376" s="445"/>
      <c r="I376" s="445"/>
      <c r="J376" s="446"/>
      <c r="K376" s="445"/>
      <c r="L376" s="445"/>
      <c r="M376" s="445"/>
      <c r="N376" s="445"/>
      <c r="O376" s="445"/>
      <c r="P376" s="445"/>
      <c r="Q376" s="526"/>
      <c r="R376" s="526"/>
      <c r="S376" s="526"/>
      <c r="T376" s="526"/>
      <c r="U376" s="526"/>
      <c r="V376" s="526"/>
      <c r="W376" s="526"/>
      <c r="X376" s="526"/>
      <c r="Y376" s="526"/>
      <c r="Z376" s="669"/>
      <c r="AA376" s="670"/>
      <c r="AB376" s="748"/>
      <c r="AC376" s="749"/>
      <c r="AD376" s="672"/>
      <c r="AE376" s="672"/>
      <c r="AF376" s="670"/>
      <c r="AG376" s="748"/>
      <c r="AH376" s="749"/>
      <c r="AI376" s="669"/>
      <c r="AJ376" s="672"/>
      <c r="AK376" s="670"/>
      <c r="AL376" s="748"/>
      <c r="AM376" s="749"/>
      <c r="AN376" s="750"/>
      <c r="AO376" s="331"/>
      <c r="AP376" s="331"/>
      <c r="AQ376" s="331"/>
      <c r="AR376" s="331"/>
      <c r="AS376" s="331"/>
      <c r="AT376" s="331"/>
      <c r="AU376" s="331"/>
      <c r="AV376" s="331"/>
      <c r="AW376" s="331"/>
      <c r="AX376" s="331"/>
      <c r="AY376" s="331"/>
      <c r="AZ376" s="331"/>
      <c r="BA376" s="331"/>
      <c r="BB376" s="204"/>
    </row>
    <row r="377" spans="1:54" ht="22.5" customHeight="1">
      <c r="A377" s="202"/>
      <c r="B377" s="1038"/>
      <c r="C377" s="1048"/>
      <c r="D377" s="206" t="s">
        <v>254</v>
      </c>
      <c r="E377" s="236"/>
      <c r="F377" s="236"/>
      <c r="G377" s="235"/>
      <c r="H377" s="445"/>
      <c r="I377" s="445"/>
      <c r="J377" s="446"/>
      <c r="K377" s="445"/>
      <c r="L377" s="445"/>
      <c r="M377" s="445"/>
      <c r="N377" s="445"/>
      <c r="O377" s="445"/>
      <c r="P377" s="445"/>
      <c r="Q377" s="526"/>
      <c r="R377" s="526"/>
      <c r="S377" s="526"/>
      <c r="T377" s="526"/>
      <c r="U377" s="526"/>
      <c r="V377" s="526"/>
      <c r="W377" s="526"/>
      <c r="X377" s="526"/>
      <c r="Y377" s="526"/>
      <c r="Z377" s="669"/>
      <c r="AA377" s="670"/>
      <c r="AB377" s="748"/>
      <c r="AC377" s="749"/>
      <c r="AD377" s="672"/>
      <c r="AE377" s="672"/>
      <c r="AF377" s="670"/>
      <c r="AG377" s="748"/>
      <c r="AH377" s="749"/>
      <c r="AI377" s="669"/>
      <c r="AJ377" s="672"/>
      <c r="AK377" s="670"/>
      <c r="AL377" s="748"/>
      <c r="AM377" s="749"/>
      <c r="AN377" s="750"/>
      <c r="AO377" s="331"/>
      <c r="AP377" s="331"/>
      <c r="AQ377" s="331"/>
      <c r="AR377" s="331"/>
      <c r="AS377" s="331"/>
      <c r="AT377" s="331"/>
      <c r="AU377" s="331"/>
      <c r="AV377" s="331"/>
      <c r="AW377" s="331"/>
      <c r="AX377" s="331"/>
      <c r="AY377" s="331"/>
      <c r="AZ377" s="331"/>
      <c r="BA377" s="331"/>
      <c r="BB377" s="204"/>
    </row>
    <row r="378" spans="1:54" ht="31.2">
      <c r="A378" s="202"/>
      <c r="B378" s="1039"/>
      <c r="C378" s="1049"/>
      <c r="D378" s="208" t="s">
        <v>7</v>
      </c>
      <c r="E378" s="233"/>
      <c r="F378" s="233"/>
      <c r="G378" s="234"/>
      <c r="H378" s="439"/>
      <c r="I378" s="439"/>
      <c r="J378" s="440"/>
      <c r="K378" s="439"/>
      <c r="L378" s="439"/>
      <c r="M378" s="439"/>
      <c r="N378" s="439"/>
      <c r="O378" s="439"/>
      <c r="P378" s="439"/>
      <c r="Q378" s="524"/>
      <c r="R378" s="524"/>
      <c r="S378" s="524"/>
      <c r="T378" s="524"/>
      <c r="U378" s="524"/>
      <c r="V378" s="524"/>
      <c r="W378" s="524"/>
      <c r="X378" s="524"/>
      <c r="Y378" s="524"/>
      <c r="Z378" s="674"/>
      <c r="AA378" s="663"/>
      <c r="AB378" s="746"/>
      <c r="AC378" s="751"/>
      <c r="AD378" s="665"/>
      <c r="AE378" s="665"/>
      <c r="AF378" s="663"/>
      <c r="AG378" s="746"/>
      <c r="AH378" s="751"/>
      <c r="AI378" s="674"/>
      <c r="AJ378" s="665"/>
      <c r="AK378" s="663"/>
      <c r="AL378" s="746"/>
      <c r="AM378" s="751"/>
      <c r="AN378" s="752"/>
      <c r="AO378" s="331"/>
      <c r="AP378" s="331"/>
      <c r="AQ378" s="331"/>
      <c r="AR378" s="331"/>
      <c r="AS378" s="331"/>
      <c r="AT378" s="331"/>
      <c r="AU378" s="331"/>
      <c r="AV378" s="331"/>
      <c r="AW378" s="331"/>
      <c r="AX378" s="331"/>
      <c r="AY378" s="331"/>
      <c r="AZ378" s="331"/>
      <c r="BA378" s="331"/>
      <c r="BB378" s="209"/>
    </row>
    <row r="379" spans="1:54" ht="22.5" customHeight="1">
      <c r="A379" s="579" t="s">
        <v>339</v>
      </c>
      <c r="B379" s="1037" t="s">
        <v>302</v>
      </c>
      <c r="C379" s="983" t="s">
        <v>303</v>
      </c>
      <c r="D379" s="223" t="s">
        <v>5</v>
      </c>
      <c r="E379" s="269">
        <f>SUM(H379,K379,N379,Q379,T379,W379,Z379,AE379,AJ379,AO379,AT379,AY379)</f>
        <v>0</v>
      </c>
      <c r="F379" s="271">
        <f>SUM(I379,L379,O379,R379,U379,X379,AC379,AH379,AM379,AR379,AW379,AZ379)</f>
        <v>0</v>
      </c>
      <c r="G379" s="277" t="e">
        <f>SUM(F379/E379*100)</f>
        <v>#DIV/0!</v>
      </c>
      <c r="H379" s="436"/>
      <c r="I379" s="436"/>
      <c r="J379" s="437"/>
      <c r="K379" s="436"/>
      <c r="L379" s="436"/>
      <c r="M379" s="436"/>
      <c r="N379" s="436"/>
      <c r="O379" s="436"/>
      <c r="P379" s="436"/>
      <c r="Q379" s="523"/>
      <c r="R379" s="523"/>
      <c r="S379" s="523"/>
      <c r="T379" s="523"/>
      <c r="U379" s="523"/>
      <c r="V379" s="523" t="e">
        <f>SUM(U379/T379*100)</f>
        <v>#DIV/0!</v>
      </c>
      <c r="W379" s="523"/>
      <c r="X379" s="523"/>
      <c r="Y379" s="523"/>
      <c r="Z379" s="673"/>
      <c r="AA379" s="743"/>
      <c r="AB379" s="744"/>
      <c r="AC379" s="753"/>
      <c r="AD379" s="661"/>
      <c r="AE379" s="661"/>
      <c r="AF379" s="743"/>
      <c r="AG379" s="744"/>
      <c r="AH379" s="753"/>
      <c r="AI379" s="673"/>
      <c r="AJ379" s="661"/>
      <c r="AK379" s="743"/>
      <c r="AL379" s="744"/>
      <c r="AM379" s="753"/>
      <c r="AN379" s="745"/>
      <c r="AO379" s="330"/>
      <c r="AP379" s="330"/>
      <c r="AQ379" s="330"/>
      <c r="AR379" s="330"/>
      <c r="AS379" s="330"/>
      <c r="AT379" s="330"/>
      <c r="AU379" s="330"/>
      <c r="AV379" s="330"/>
      <c r="AW379" s="330"/>
      <c r="AX379" s="366" t="e">
        <f>SUM(AW379/AT379*100)</f>
        <v>#DIV/0!</v>
      </c>
      <c r="AY379" s="330"/>
      <c r="AZ379" s="330"/>
      <c r="BA379" s="330"/>
      <c r="BB379" s="155"/>
    </row>
    <row r="380" spans="1:54" ht="36.75" customHeight="1">
      <c r="A380" s="202"/>
      <c r="B380" s="1038"/>
      <c r="C380" s="984"/>
      <c r="D380" s="203" t="s">
        <v>1</v>
      </c>
      <c r="E380" s="269"/>
      <c r="F380" s="271"/>
      <c r="G380" s="277"/>
      <c r="H380" s="439"/>
      <c r="I380" s="439"/>
      <c r="J380" s="440"/>
      <c r="K380" s="439"/>
      <c r="L380" s="439"/>
      <c r="M380" s="439"/>
      <c r="N380" s="439"/>
      <c r="O380" s="439"/>
      <c r="P380" s="439"/>
      <c r="Q380" s="524"/>
      <c r="R380" s="524"/>
      <c r="S380" s="524"/>
      <c r="T380" s="524"/>
      <c r="U380" s="524"/>
      <c r="V380" s="523"/>
      <c r="W380" s="524"/>
      <c r="X380" s="524"/>
      <c r="Y380" s="524"/>
      <c r="Z380" s="674"/>
      <c r="AA380" s="663"/>
      <c r="AB380" s="746"/>
      <c r="AC380" s="751"/>
      <c r="AD380" s="665"/>
      <c r="AE380" s="665"/>
      <c r="AF380" s="663"/>
      <c r="AG380" s="746"/>
      <c r="AH380" s="751"/>
      <c r="AI380" s="674"/>
      <c r="AJ380" s="665"/>
      <c r="AK380" s="663"/>
      <c r="AL380" s="746"/>
      <c r="AM380" s="751"/>
      <c r="AN380" s="745"/>
      <c r="AO380" s="331"/>
      <c r="AP380" s="331"/>
      <c r="AQ380" s="331"/>
      <c r="AR380" s="331"/>
      <c r="AS380" s="331"/>
      <c r="AT380" s="331"/>
      <c r="AU380" s="331"/>
      <c r="AV380" s="331"/>
      <c r="AW380" s="331"/>
      <c r="AX380" s="366"/>
      <c r="AY380" s="331"/>
      <c r="AZ380" s="331"/>
      <c r="BA380" s="331"/>
      <c r="BB380" s="204"/>
    </row>
    <row r="381" spans="1:54" ht="31.2">
      <c r="A381" s="202"/>
      <c r="B381" s="1038"/>
      <c r="C381" s="984"/>
      <c r="D381" s="205" t="s">
        <v>362</v>
      </c>
      <c r="E381" s="269"/>
      <c r="F381" s="271"/>
      <c r="G381" s="277"/>
      <c r="H381" s="442"/>
      <c r="I381" s="442"/>
      <c r="J381" s="443"/>
      <c r="K381" s="442"/>
      <c r="L381" s="442"/>
      <c r="M381" s="442"/>
      <c r="N381" s="442"/>
      <c r="O381" s="442"/>
      <c r="P381" s="442"/>
      <c r="Q381" s="525"/>
      <c r="R381" s="525"/>
      <c r="S381" s="525"/>
      <c r="T381" s="525"/>
      <c r="U381" s="525"/>
      <c r="V381" s="523"/>
      <c r="W381" s="525"/>
      <c r="X381" s="525"/>
      <c r="Y381" s="525"/>
      <c r="Z381" s="676"/>
      <c r="AA381" s="666"/>
      <c r="AB381" s="747"/>
      <c r="AC381" s="754"/>
      <c r="AD381" s="668"/>
      <c r="AE381" s="668"/>
      <c r="AF381" s="666"/>
      <c r="AG381" s="747"/>
      <c r="AH381" s="754"/>
      <c r="AI381" s="676"/>
      <c r="AJ381" s="668"/>
      <c r="AK381" s="666"/>
      <c r="AL381" s="747"/>
      <c r="AM381" s="754"/>
      <c r="AN381" s="745"/>
      <c r="AO381" s="331"/>
      <c r="AP381" s="331"/>
      <c r="AQ381" s="331"/>
      <c r="AR381" s="331"/>
      <c r="AS381" s="331"/>
      <c r="AT381" s="331"/>
      <c r="AU381" s="331"/>
      <c r="AV381" s="331"/>
      <c r="AW381" s="331"/>
      <c r="AX381" s="366"/>
      <c r="AY381" s="331"/>
      <c r="AZ381" s="331"/>
      <c r="BA381" s="331"/>
      <c r="BB381" s="204"/>
    </row>
    <row r="382" spans="1:54" ht="22.5" customHeight="1">
      <c r="A382" s="202"/>
      <c r="B382" s="1038"/>
      <c r="C382" s="984"/>
      <c r="D382" s="206" t="s">
        <v>253</v>
      </c>
      <c r="E382" s="269">
        <f>SUM(H382,K382,N382,Q382,T382,W382,Z382,AE382,AJ382,AO382,AT382,AY382)</f>
        <v>0</v>
      </c>
      <c r="F382" s="271">
        <f>SUM(I382,L382,O382,R382,U382,X382,AC382,AH382,AM382,AR382,AW382,AZ382)</f>
        <v>0</v>
      </c>
      <c r="G382" s="277" t="e">
        <f>SUM(F382/E382*100)</f>
        <v>#DIV/0!</v>
      </c>
      <c r="H382" s="442"/>
      <c r="I382" s="442"/>
      <c r="J382" s="443"/>
      <c r="K382" s="442"/>
      <c r="L382" s="442"/>
      <c r="M382" s="442"/>
      <c r="N382" s="442"/>
      <c r="O382" s="442"/>
      <c r="P382" s="442"/>
      <c r="Q382" s="525"/>
      <c r="R382" s="525"/>
      <c r="S382" s="525"/>
      <c r="T382" s="525"/>
      <c r="U382" s="525"/>
      <c r="V382" s="523" t="e">
        <f>SUM(U382/T382*100)</f>
        <v>#DIV/0!</v>
      </c>
      <c r="W382" s="525"/>
      <c r="X382" s="525"/>
      <c r="Y382" s="525"/>
      <c r="Z382" s="676"/>
      <c r="AA382" s="666"/>
      <c r="AB382" s="747"/>
      <c r="AC382" s="754"/>
      <c r="AD382" s="668"/>
      <c r="AE382" s="668"/>
      <c r="AF382" s="666"/>
      <c r="AG382" s="747"/>
      <c r="AH382" s="754"/>
      <c r="AI382" s="676"/>
      <c r="AJ382" s="668"/>
      <c r="AK382" s="666"/>
      <c r="AL382" s="747"/>
      <c r="AM382" s="754"/>
      <c r="AN382" s="745"/>
      <c r="AO382" s="331"/>
      <c r="AP382" s="331"/>
      <c r="AQ382" s="331"/>
      <c r="AR382" s="331"/>
      <c r="AS382" s="331"/>
      <c r="AT382" s="331"/>
      <c r="AU382" s="331"/>
      <c r="AV382" s="331"/>
      <c r="AW382" s="331"/>
      <c r="AX382" s="366" t="e">
        <f>SUM(AW382/AT382*100)</f>
        <v>#DIV/0!</v>
      </c>
      <c r="AY382" s="331"/>
      <c r="AZ382" s="331"/>
      <c r="BA382" s="331"/>
      <c r="BB382" s="204"/>
    </row>
    <row r="383" spans="1:54" ht="85.5" customHeight="1">
      <c r="A383" s="202"/>
      <c r="B383" s="1038"/>
      <c r="C383" s="984"/>
      <c r="D383" s="206" t="s">
        <v>261</v>
      </c>
      <c r="E383" s="269">
        <f>SUM(H383,K383,N383,Q383,T383,W383,Z383,AE383,AJ383,AO383,AT383,AY383)</f>
        <v>0</v>
      </c>
      <c r="F383" s="271">
        <f>SUM(I383,L383,O383,R383,U383,X383,AC383,AH383,AM383,AR383,AW383,AZ383)</f>
        <v>0</v>
      </c>
      <c r="G383" s="277" t="e">
        <f>SUM(F383/E383*100)</f>
        <v>#DIV/0!</v>
      </c>
      <c r="H383" s="445"/>
      <c r="I383" s="445"/>
      <c r="J383" s="446"/>
      <c r="K383" s="445"/>
      <c r="L383" s="445"/>
      <c r="M383" s="445"/>
      <c r="N383" s="445"/>
      <c r="O383" s="445"/>
      <c r="P383" s="445"/>
      <c r="Q383" s="526"/>
      <c r="R383" s="526"/>
      <c r="S383" s="526"/>
      <c r="T383" s="526"/>
      <c r="U383" s="526"/>
      <c r="V383" s="526"/>
      <c r="W383" s="526"/>
      <c r="X383" s="526"/>
      <c r="Y383" s="526"/>
      <c r="Z383" s="669"/>
      <c r="AA383" s="670"/>
      <c r="AB383" s="748"/>
      <c r="AC383" s="749"/>
      <c r="AD383" s="672"/>
      <c r="AE383" s="672"/>
      <c r="AF383" s="670"/>
      <c r="AG383" s="748"/>
      <c r="AH383" s="749"/>
      <c r="AI383" s="669"/>
      <c r="AJ383" s="672"/>
      <c r="AK383" s="670"/>
      <c r="AL383" s="748"/>
      <c r="AM383" s="749"/>
      <c r="AN383" s="750"/>
      <c r="AO383" s="331"/>
      <c r="AP383" s="331"/>
      <c r="AQ383" s="331"/>
      <c r="AR383" s="331"/>
      <c r="AS383" s="331"/>
      <c r="AT383" s="331"/>
      <c r="AU383" s="331"/>
      <c r="AV383" s="331"/>
      <c r="AW383" s="331"/>
      <c r="AX383" s="331"/>
      <c r="AY383" s="331"/>
      <c r="AZ383" s="331"/>
      <c r="BA383" s="331"/>
      <c r="BB383" s="204"/>
    </row>
    <row r="384" spans="1:54" ht="22.5" customHeight="1">
      <c r="A384" s="202"/>
      <c r="B384" s="1038"/>
      <c r="C384" s="984"/>
      <c r="D384" s="206" t="s">
        <v>254</v>
      </c>
      <c r="E384" s="236"/>
      <c r="F384" s="236"/>
      <c r="G384" s="235"/>
      <c r="H384" s="445"/>
      <c r="I384" s="445"/>
      <c r="J384" s="446"/>
      <c r="K384" s="445"/>
      <c r="L384" s="445"/>
      <c r="M384" s="445"/>
      <c r="N384" s="445"/>
      <c r="O384" s="445"/>
      <c r="P384" s="445"/>
      <c r="Q384" s="526"/>
      <c r="R384" s="526"/>
      <c r="S384" s="526"/>
      <c r="T384" s="526"/>
      <c r="U384" s="526"/>
      <c r="V384" s="526"/>
      <c r="W384" s="526"/>
      <c r="X384" s="526"/>
      <c r="Y384" s="526"/>
      <c r="Z384" s="669"/>
      <c r="AA384" s="670"/>
      <c r="AB384" s="748"/>
      <c r="AC384" s="749"/>
      <c r="AD384" s="672"/>
      <c r="AE384" s="672"/>
      <c r="AF384" s="670"/>
      <c r="AG384" s="748"/>
      <c r="AH384" s="749"/>
      <c r="AI384" s="669"/>
      <c r="AJ384" s="672"/>
      <c r="AK384" s="670"/>
      <c r="AL384" s="748"/>
      <c r="AM384" s="749"/>
      <c r="AN384" s="750"/>
      <c r="AO384" s="331"/>
      <c r="AP384" s="331"/>
      <c r="AQ384" s="331"/>
      <c r="AR384" s="331"/>
      <c r="AS384" s="331"/>
      <c r="AT384" s="331"/>
      <c r="AU384" s="331"/>
      <c r="AV384" s="331"/>
      <c r="AW384" s="331"/>
      <c r="AX384" s="331"/>
      <c r="AY384" s="331"/>
      <c r="AZ384" s="331"/>
      <c r="BA384" s="331"/>
      <c r="BB384" s="204"/>
    </row>
    <row r="385" spans="1:54" ht="31.2">
      <c r="A385" s="207"/>
      <c r="B385" s="1039"/>
      <c r="C385" s="985"/>
      <c r="D385" s="208" t="s">
        <v>7</v>
      </c>
      <c r="E385" s="233"/>
      <c r="F385" s="233"/>
      <c r="G385" s="234"/>
      <c r="H385" s="439"/>
      <c r="I385" s="439"/>
      <c r="J385" s="440"/>
      <c r="K385" s="439"/>
      <c r="L385" s="439"/>
      <c r="M385" s="439"/>
      <c r="N385" s="439"/>
      <c r="O385" s="439"/>
      <c r="P385" s="439"/>
      <c r="Q385" s="524"/>
      <c r="R385" s="524"/>
      <c r="S385" s="524"/>
      <c r="T385" s="524"/>
      <c r="U385" s="524"/>
      <c r="V385" s="524"/>
      <c r="W385" s="524"/>
      <c r="X385" s="524"/>
      <c r="Y385" s="524"/>
      <c r="Z385" s="674"/>
      <c r="AA385" s="663"/>
      <c r="AB385" s="746"/>
      <c r="AC385" s="751"/>
      <c r="AD385" s="665"/>
      <c r="AE385" s="665"/>
      <c r="AF385" s="663"/>
      <c r="AG385" s="746"/>
      <c r="AH385" s="751"/>
      <c r="AI385" s="674"/>
      <c r="AJ385" s="665"/>
      <c r="AK385" s="663"/>
      <c r="AL385" s="746"/>
      <c r="AM385" s="751"/>
      <c r="AN385" s="752"/>
      <c r="AO385" s="331"/>
      <c r="AP385" s="331"/>
      <c r="AQ385" s="331"/>
      <c r="AR385" s="331"/>
      <c r="AS385" s="331"/>
      <c r="AT385" s="331"/>
      <c r="AU385" s="331"/>
      <c r="AV385" s="331"/>
      <c r="AW385" s="331"/>
      <c r="AX385" s="331"/>
      <c r="AY385" s="331"/>
      <c r="AZ385" s="331"/>
      <c r="BA385" s="331"/>
      <c r="BB385" s="209"/>
    </row>
    <row r="386" spans="1:54" s="178" customFormat="1" ht="22.5" customHeight="1">
      <c r="A386" s="996"/>
      <c r="B386" s="1034" t="s">
        <v>341</v>
      </c>
      <c r="C386" s="999"/>
      <c r="D386" s="224" t="s">
        <v>5</v>
      </c>
      <c r="E386" s="286">
        <f>SUM(E379,E344,E323,E302)</f>
        <v>250</v>
      </c>
      <c r="F386" s="286">
        <f>SUM(F379,F344,F323,F302)</f>
        <v>250</v>
      </c>
      <c r="G386" s="287">
        <f>SUM(F386/E386*100)</f>
        <v>100</v>
      </c>
      <c r="H386" s="571">
        <f>SUM(H379,H344,H323,H302)</f>
        <v>0</v>
      </c>
      <c r="I386" s="571">
        <f>SUM(I379,I344,I323,I302)</f>
        <v>0</v>
      </c>
      <c r="J386" s="572" t="e">
        <f>SUM(I386/H386*100)</f>
        <v>#DIV/0!</v>
      </c>
      <c r="K386" s="571">
        <f>SUM(K379,K344,K323,K302)</f>
        <v>0</v>
      </c>
      <c r="L386" s="571">
        <f>SUM(L379,L344,L323,L302)</f>
        <v>0</v>
      </c>
      <c r="M386" s="572" t="e">
        <f>SUM(L386/K386*100)</f>
        <v>#DIV/0!</v>
      </c>
      <c r="N386" s="571">
        <f>SUM(N379,N344,N323,N302)</f>
        <v>0</v>
      </c>
      <c r="O386" s="571">
        <f>SUM(O379,O344,O323,O302)</f>
        <v>0</v>
      </c>
      <c r="P386" s="572" t="e">
        <f>SUM(O386/N386*100)</f>
        <v>#DIV/0!</v>
      </c>
      <c r="Q386" s="574">
        <f>SUM(Q379,Q344,Q323,Q302)</f>
        <v>125</v>
      </c>
      <c r="R386" s="574">
        <f>SUM(R379,R344,R323,R302)</f>
        <v>125</v>
      </c>
      <c r="S386" s="575">
        <f>SUM(R386/Q386*100)</f>
        <v>100</v>
      </c>
      <c r="T386" s="574">
        <f>SUM(T379,T344,T323,T302)</f>
        <v>125</v>
      </c>
      <c r="U386" s="574">
        <f>SUM(U379,U344,U323,U302)</f>
        <v>125</v>
      </c>
      <c r="V386" s="575">
        <f>SUM(U386/T386*100)</f>
        <v>100</v>
      </c>
      <c r="W386" s="574">
        <f>SUM(W379,W344,W323,W302)</f>
        <v>0</v>
      </c>
      <c r="X386" s="574">
        <f>SUM(X379,X344,X323,X302)</f>
        <v>0</v>
      </c>
      <c r="Y386" s="575" t="e">
        <f>SUM(X386/W386*100)</f>
        <v>#DIV/0!</v>
      </c>
      <c r="Z386" s="760">
        <f>SUM(Z379,Z344,Z323,Z302)</f>
        <v>0</v>
      </c>
      <c r="AA386" s="761"/>
      <c r="AB386" s="762"/>
      <c r="AC386" s="760">
        <f>SUM(AC379,AC344,AC323,AC302)</f>
        <v>0</v>
      </c>
      <c r="AD386" s="763" t="e">
        <f>SUM(AC386/Z386*100)</f>
        <v>#DIV/0!</v>
      </c>
      <c r="AE386" s="760">
        <f>SUM(AE379,AE344,AE323,AE302)</f>
        <v>0</v>
      </c>
      <c r="AF386" s="761"/>
      <c r="AG386" s="762"/>
      <c r="AH386" s="760">
        <f>SUM(AH379,AH344,AH323,AH302)</f>
        <v>0</v>
      </c>
      <c r="AI386" s="763" t="e">
        <f>SUM(AH386/AE386*100)</f>
        <v>#DIV/0!</v>
      </c>
      <c r="AJ386" s="760"/>
      <c r="AK386" s="761"/>
      <c r="AL386" s="762"/>
      <c r="AM386" s="760">
        <f>SUM(AM379,AM344,AM323,AM302)</f>
        <v>0</v>
      </c>
      <c r="AN386" s="763" t="e">
        <f>SUM(AM386/AJ386*100)</f>
        <v>#DIV/0!</v>
      </c>
      <c r="AO386" s="577">
        <f>SUM(AO379,AO344,AO323,AO302)</f>
        <v>0</v>
      </c>
      <c r="AP386" s="367"/>
      <c r="AQ386" s="367"/>
      <c r="AR386" s="577">
        <f>SUM(AR379,AR344,AR323,AR302)</f>
        <v>0</v>
      </c>
      <c r="AS386" s="368" t="e">
        <f>SUM(AR386/AO386*100)</f>
        <v>#DIV/0!</v>
      </c>
      <c r="AT386" s="577">
        <f>SUM(AT379,AT344,AT323,AT302)</f>
        <v>0</v>
      </c>
      <c r="AU386" s="367"/>
      <c r="AV386" s="367"/>
      <c r="AW386" s="577">
        <f>SUM(AW379,AW344,AW323,AW302)</f>
        <v>0</v>
      </c>
      <c r="AX386" s="368" t="e">
        <f>SUM(AW386/AT386*100)</f>
        <v>#DIV/0!</v>
      </c>
      <c r="AY386" s="577">
        <f>SUM(AY379,AY344,AY323,AY302)</f>
        <v>0</v>
      </c>
      <c r="AZ386" s="577">
        <f>SUM(AZ379,AZ344,AZ323,AZ302)</f>
        <v>0</v>
      </c>
      <c r="BA386" s="578" t="e">
        <f>SUM(AZ386/AY386*100)</f>
        <v>#DIV/0!</v>
      </c>
      <c r="BB386" s="1017"/>
    </row>
    <row r="387" spans="1:54" s="178" customFormat="1" ht="36.75" customHeight="1">
      <c r="A387" s="997"/>
      <c r="B387" s="1035"/>
      <c r="C387" s="1000"/>
      <c r="D387" s="213" t="s">
        <v>1</v>
      </c>
      <c r="E387" s="286"/>
      <c r="F387" s="286"/>
      <c r="G387" s="287"/>
      <c r="H387" s="571"/>
      <c r="I387" s="571"/>
      <c r="J387" s="572"/>
      <c r="K387" s="571"/>
      <c r="L387" s="571"/>
      <c r="M387" s="572"/>
      <c r="N387" s="571"/>
      <c r="O387" s="571"/>
      <c r="P387" s="572"/>
      <c r="Q387" s="574"/>
      <c r="R387" s="574"/>
      <c r="S387" s="575"/>
      <c r="T387" s="574"/>
      <c r="U387" s="574"/>
      <c r="V387" s="575"/>
      <c r="W387" s="574"/>
      <c r="X387" s="574"/>
      <c r="Y387" s="575"/>
      <c r="Z387" s="760"/>
      <c r="AA387" s="764"/>
      <c r="AB387" s="765"/>
      <c r="AC387" s="760"/>
      <c r="AD387" s="763"/>
      <c r="AE387" s="760"/>
      <c r="AF387" s="764"/>
      <c r="AG387" s="765"/>
      <c r="AH387" s="760"/>
      <c r="AI387" s="763"/>
      <c r="AJ387" s="760"/>
      <c r="AK387" s="764"/>
      <c r="AL387" s="765"/>
      <c r="AM387" s="760"/>
      <c r="AN387" s="763"/>
      <c r="AO387" s="577"/>
      <c r="AP387" s="369"/>
      <c r="AQ387" s="369"/>
      <c r="AR387" s="577"/>
      <c r="AS387" s="368"/>
      <c r="AT387" s="577"/>
      <c r="AU387" s="369"/>
      <c r="AV387" s="369"/>
      <c r="AW387" s="577"/>
      <c r="AX387" s="368"/>
      <c r="AY387" s="577"/>
      <c r="AZ387" s="577"/>
      <c r="BA387" s="578"/>
      <c r="BB387" s="1018"/>
    </row>
    <row r="388" spans="1:54" s="178" customFormat="1" ht="31.2">
      <c r="A388" s="997"/>
      <c r="B388" s="1035"/>
      <c r="C388" s="1000"/>
      <c r="D388" s="214" t="s">
        <v>362</v>
      </c>
      <c r="E388" s="286"/>
      <c r="F388" s="286"/>
      <c r="G388" s="287"/>
      <c r="H388" s="571"/>
      <c r="I388" s="571"/>
      <c r="J388" s="572"/>
      <c r="K388" s="571"/>
      <c r="L388" s="571"/>
      <c r="M388" s="572"/>
      <c r="N388" s="571"/>
      <c r="O388" s="571"/>
      <c r="P388" s="572"/>
      <c r="Q388" s="574"/>
      <c r="R388" s="574"/>
      <c r="S388" s="575"/>
      <c r="T388" s="574"/>
      <c r="U388" s="574"/>
      <c r="V388" s="575"/>
      <c r="W388" s="574"/>
      <c r="X388" s="574"/>
      <c r="Y388" s="575"/>
      <c r="Z388" s="760"/>
      <c r="AA388" s="766"/>
      <c r="AB388" s="767"/>
      <c r="AC388" s="760"/>
      <c r="AD388" s="763"/>
      <c r="AE388" s="760"/>
      <c r="AF388" s="766"/>
      <c r="AG388" s="767"/>
      <c r="AH388" s="760"/>
      <c r="AI388" s="763"/>
      <c r="AJ388" s="760"/>
      <c r="AK388" s="766"/>
      <c r="AL388" s="767"/>
      <c r="AM388" s="760"/>
      <c r="AN388" s="763"/>
      <c r="AO388" s="577"/>
      <c r="AP388" s="369"/>
      <c r="AQ388" s="369"/>
      <c r="AR388" s="577"/>
      <c r="AS388" s="368"/>
      <c r="AT388" s="577"/>
      <c r="AU388" s="369"/>
      <c r="AV388" s="369"/>
      <c r="AW388" s="577"/>
      <c r="AX388" s="368"/>
      <c r="AY388" s="577"/>
      <c r="AZ388" s="577"/>
      <c r="BA388" s="578"/>
      <c r="BB388" s="1018"/>
    </row>
    <row r="389" spans="1:54" s="178" customFormat="1" ht="22.5" customHeight="1">
      <c r="A389" s="997"/>
      <c r="B389" s="1035"/>
      <c r="C389" s="1000"/>
      <c r="D389" s="215" t="s">
        <v>253</v>
      </c>
      <c r="E389" s="286">
        <f>SUM(E382,E347,E326,E305)</f>
        <v>250</v>
      </c>
      <c r="F389" s="286">
        <f>SUM(F382,F347,F326,F305)</f>
        <v>250</v>
      </c>
      <c r="G389" s="287">
        <f>SUM(F389/E389*100)</f>
        <v>100</v>
      </c>
      <c r="H389" s="571">
        <f>SUM(H382,H347,H326,H305)</f>
        <v>0</v>
      </c>
      <c r="I389" s="571">
        <f>SUM(I382,I347,I326,I305)</f>
        <v>0</v>
      </c>
      <c r="J389" s="572" t="e">
        <f>SUM(I389/H389*100)</f>
        <v>#DIV/0!</v>
      </c>
      <c r="K389" s="571">
        <f>SUM(K382,K347,K326,K305)</f>
        <v>0</v>
      </c>
      <c r="L389" s="571">
        <f>SUM(L382,L347,L326,L305)</f>
        <v>0</v>
      </c>
      <c r="M389" s="572" t="e">
        <f>SUM(L389/K389*100)</f>
        <v>#DIV/0!</v>
      </c>
      <c r="N389" s="571">
        <f>SUM(N382,N347,N326,N305)</f>
        <v>0</v>
      </c>
      <c r="O389" s="571">
        <f>SUM(O382,O347,O326,O305)</f>
        <v>0</v>
      </c>
      <c r="P389" s="572" t="e">
        <f>SUM(O389/N389*100)</f>
        <v>#DIV/0!</v>
      </c>
      <c r="Q389" s="574">
        <f>SUM(Q382,Q347,Q326,Q305)</f>
        <v>125</v>
      </c>
      <c r="R389" s="574">
        <f>SUM(R382,R347,R326,R305)</f>
        <v>125</v>
      </c>
      <c r="S389" s="575">
        <f>SUM(R389/Q389*100)</f>
        <v>100</v>
      </c>
      <c r="T389" s="574">
        <f>SUM(T382,T347,T326,T305)</f>
        <v>125</v>
      </c>
      <c r="U389" s="574">
        <f>SUM(U382,U347,U326,U305)</f>
        <v>125</v>
      </c>
      <c r="V389" s="575">
        <f>SUM(U389/T389*100)</f>
        <v>100</v>
      </c>
      <c r="W389" s="574">
        <f>SUM(W382,W347,W326,W305)</f>
        <v>0</v>
      </c>
      <c r="X389" s="574">
        <f>SUM(X382,X347,X326,X305)</f>
        <v>0</v>
      </c>
      <c r="Y389" s="575" t="e">
        <f>SUM(X389/W389*100)</f>
        <v>#DIV/0!</v>
      </c>
      <c r="Z389" s="760">
        <f>SUM(Z382,Z347,Z326,Z305)</f>
        <v>0</v>
      </c>
      <c r="AA389" s="766"/>
      <c r="AB389" s="767"/>
      <c r="AC389" s="760">
        <f>SUM(AC382,AC347,AC326,AC305)</f>
        <v>0</v>
      </c>
      <c r="AD389" s="763" t="e">
        <f>SUM(AC389/Z389*100)</f>
        <v>#DIV/0!</v>
      </c>
      <c r="AE389" s="760">
        <f>SUM(AE382,AE347,AE326,AE305)</f>
        <v>0</v>
      </c>
      <c r="AF389" s="766"/>
      <c r="AG389" s="767"/>
      <c r="AH389" s="760">
        <f>SUM(AH382,AH347,AH326,AH305)</f>
        <v>0</v>
      </c>
      <c r="AI389" s="763" t="e">
        <f>SUM(AH389/AE389*100)</f>
        <v>#DIV/0!</v>
      </c>
      <c r="AJ389" s="760"/>
      <c r="AK389" s="766"/>
      <c r="AL389" s="767"/>
      <c r="AM389" s="760">
        <f>SUM(AM382,AM347,AM326,AM305)</f>
        <v>0</v>
      </c>
      <c r="AN389" s="763" t="e">
        <f>SUM(AM389/AJ389*100)</f>
        <v>#DIV/0!</v>
      </c>
      <c r="AO389" s="577">
        <f>SUM(AO382,AO347,AO326,AO305)</f>
        <v>0</v>
      </c>
      <c r="AP389" s="369"/>
      <c r="AQ389" s="369"/>
      <c r="AR389" s="577">
        <f>SUM(AR382,AR347,AR326,AR305)</f>
        <v>0</v>
      </c>
      <c r="AS389" s="368" t="e">
        <f>SUM(AR389/AO389*100)</f>
        <v>#DIV/0!</v>
      </c>
      <c r="AT389" s="577">
        <f>SUM(AT382,AT347,AT326,AT305)</f>
        <v>0</v>
      </c>
      <c r="AU389" s="369"/>
      <c r="AV389" s="369"/>
      <c r="AW389" s="577">
        <f>SUM(AW382,AW347,AW326,AW305)</f>
        <v>0</v>
      </c>
      <c r="AX389" s="368" t="e">
        <f>SUM(AW389/AT389*100)</f>
        <v>#DIV/0!</v>
      </c>
      <c r="AY389" s="577">
        <f>SUM(AY382,AY347,AY326,AY305)</f>
        <v>0</v>
      </c>
      <c r="AZ389" s="577">
        <f>SUM(AZ382,AZ347,AZ326,AZ305)</f>
        <v>0</v>
      </c>
      <c r="BA389" s="578" t="e">
        <f>SUM(AZ389/AY389*100)</f>
        <v>#DIV/0!</v>
      </c>
      <c r="BB389" s="1018"/>
    </row>
    <row r="390" spans="1:54" s="178" customFormat="1" ht="85.5" customHeight="1">
      <c r="A390" s="997"/>
      <c r="B390" s="1035"/>
      <c r="C390" s="1000"/>
      <c r="D390" s="215" t="s">
        <v>261</v>
      </c>
      <c r="E390" s="286">
        <f>SUM(E383,E348,E327,E306)</f>
        <v>0</v>
      </c>
      <c r="F390" s="286">
        <f>SUM(F383,F348,F327,F306)</f>
        <v>0</v>
      </c>
      <c r="G390" s="287" t="e">
        <f>SUM(F390/E390*100)</f>
        <v>#DIV/0!</v>
      </c>
      <c r="H390" s="571">
        <f>SUM(H383,H348,H327,H306)</f>
        <v>0</v>
      </c>
      <c r="I390" s="571">
        <f>SUM(I383,I348,I327,I306)</f>
        <v>0</v>
      </c>
      <c r="J390" s="572" t="e">
        <f>SUM(I390/H390*100)</f>
        <v>#DIV/0!</v>
      </c>
      <c r="K390" s="571">
        <f>SUM(K383,K348,K327,K306)</f>
        <v>0</v>
      </c>
      <c r="L390" s="571">
        <f>SUM(L383,L348,L327,L306)</f>
        <v>0</v>
      </c>
      <c r="M390" s="572" t="e">
        <f>SUM(L390/K390*100)</f>
        <v>#DIV/0!</v>
      </c>
      <c r="N390" s="571">
        <f>SUM(N383,N348,N327,N306)</f>
        <v>0</v>
      </c>
      <c r="O390" s="571">
        <f>SUM(O383,O348,O327,O306)</f>
        <v>0</v>
      </c>
      <c r="P390" s="572" t="e">
        <f>SUM(O390/N390*100)</f>
        <v>#DIV/0!</v>
      </c>
      <c r="Q390" s="574">
        <f>SUM(Q383,Q348,Q327,Q306)</f>
        <v>0</v>
      </c>
      <c r="R390" s="574">
        <f>SUM(R383,R348,R327,R306)</f>
        <v>0</v>
      </c>
      <c r="S390" s="575" t="e">
        <f>SUM(R390/Q390*100)</f>
        <v>#DIV/0!</v>
      </c>
      <c r="T390" s="574">
        <f>SUM(T383,T348,T327,T306)</f>
        <v>0</v>
      </c>
      <c r="U390" s="574">
        <f>SUM(U383,U348,U327,U306)</f>
        <v>0</v>
      </c>
      <c r="V390" s="575" t="e">
        <f>SUM(U390/T390*100)</f>
        <v>#DIV/0!</v>
      </c>
      <c r="W390" s="574">
        <f>SUM(W383,W348,W327,W306)</f>
        <v>0</v>
      </c>
      <c r="X390" s="574">
        <f>SUM(X383,X348,X327,X306)</f>
        <v>0</v>
      </c>
      <c r="Y390" s="575" t="e">
        <f>SUM(X390/W390*100)</f>
        <v>#DIV/0!</v>
      </c>
      <c r="Z390" s="760">
        <f>SUM(Z383,Z348,Z327,Z306)</f>
        <v>0</v>
      </c>
      <c r="AA390" s="768"/>
      <c r="AB390" s="769"/>
      <c r="AC390" s="760">
        <f>SUM(AC383,AC348,AC327,AC306)</f>
        <v>0</v>
      </c>
      <c r="AD390" s="763" t="e">
        <f>SUM(AC390/Z390*100)</f>
        <v>#DIV/0!</v>
      </c>
      <c r="AE390" s="760">
        <f>SUM(AE383,AE348,AE327,AE306)</f>
        <v>0</v>
      </c>
      <c r="AF390" s="768"/>
      <c r="AG390" s="769"/>
      <c r="AH390" s="760">
        <f>SUM(AH383,AH348,AH327,AH306)</f>
        <v>0</v>
      </c>
      <c r="AI390" s="763" t="e">
        <f>SUM(AH390/AE390*100)</f>
        <v>#DIV/0!</v>
      </c>
      <c r="AJ390" s="760">
        <f>SUM(AJ383,AJ348,AJ327,AJ306)</f>
        <v>0</v>
      </c>
      <c r="AK390" s="768"/>
      <c r="AL390" s="769"/>
      <c r="AM390" s="760">
        <f>SUM(AM383,AM348,AM327,AM306)</f>
        <v>0</v>
      </c>
      <c r="AN390" s="763" t="e">
        <f>SUM(AM390/AJ390*100)</f>
        <v>#DIV/0!</v>
      </c>
      <c r="AO390" s="577">
        <f>SUM(AO383,AO348,AO327,AO306)</f>
        <v>0</v>
      </c>
      <c r="AP390" s="369"/>
      <c r="AQ390" s="369"/>
      <c r="AR390" s="577">
        <f>SUM(AR383,AR348,AR327,AR306)</f>
        <v>0</v>
      </c>
      <c r="AS390" s="368" t="e">
        <f>SUM(AR390/AO390*100)</f>
        <v>#DIV/0!</v>
      </c>
      <c r="AT390" s="577">
        <f>SUM(AT383,AT348,AT327,AT306)</f>
        <v>0</v>
      </c>
      <c r="AU390" s="369"/>
      <c r="AV390" s="369"/>
      <c r="AW390" s="577">
        <f>SUM(AW383,AW348,AW327,AW306)</f>
        <v>0</v>
      </c>
      <c r="AX390" s="368" t="e">
        <f>SUM(AW390/AT390*100)</f>
        <v>#DIV/0!</v>
      </c>
      <c r="AY390" s="577">
        <f>SUM(AY383,AY348,AY327,AY306)</f>
        <v>0</v>
      </c>
      <c r="AZ390" s="577">
        <f>SUM(AZ383,AZ348,AZ327,AZ306)</f>
        <v>0</v>
      </c>
      <c r="BA390" s="578" t="e">
        <f>SUM(AZ390/AY390*100)</f>
        <v>#DIV/0!</v>
      </c>
      <c r="BB390" s="1018"/>
    </row>
    <row r="391" spans="1:54" s="178" customFormat="1" ht="22.5" customHeight="1">
      <c r="A391" s="997"/>
      <c r="B391" s="1035"/>
      <c r="C391" s="1000"/>
      <c r="D391" s="215" t="s">
        <v>254</v>
      </c>
      <c r="E391" s="250"/>
      <c r="F391" s="250"/>
      <c r="G391" s="251"/>
      <c r="H391" s="471"/>
      <c r="I391" s="471"/>
      <c r="J391" s="472"/>
      <c r="K391" s="471"/>
      <c r="L391" s="471"/>
      <c r="M391" s="471"/>
      <c r="N391" s="471"/>
      <c r="O391" s="471"/>
      <c r="P391" s="471"/>
      <c r="Q391" s="541"/>
      <c r="R391" s="541"/>
      <c r="S391" s="541"/>
      <c r="T391" s="541"/>
      <c r="U391" s="541"/>
      <c r="V391" s="541"/>
      <c r="W391" s="541"/>
      <c r="X391" s="541"/>
      <c r="Y391" s="541"/>
      <c r="Z391" s="770"/>
      <c r="AA391" s="768"/>
      <c r="AB391" s="769"/>
      <c r="AC391" s="771"/>
      <c r="AD391" s="772"/>
      <c r="AE391" s="772"/>
      <c r="AF391" s="768"/>
      <c r="AG391" s="769"/>
      <c r="AH391" s="771"/>
      <c r="AI391" s="770"/>
      <c r="AJ391" s="772"/>
      <c r="AK391" s="768"/>
      <c r="AL391" s="769"/>
      <c r="AM391" s="771"/>
      <c r="AN391" s="773"/>
      <c r="AO391" s="337"/>
      <c r="AP391" s="337"/>
      <c r="AQ391" s="337"/>
      <c r="AR391" s="337"/>
      <c r="AS391" s="337"/>
      <c r="AT391" s="337"/>
      <c r="AU391" s="337"/>
      <c r="AV391" s="337"/>
      <c r="AW391" s="337"/>
      <c r="AX391" s="337"/>
      <c r="AY391" s="337"/>
      <c r="AZ391" s="337"/>
      <c r="BA391" s="337"/>
      <c r="BB391" s="1018"/>
    </row>
    <row r="392" spans="1:54" s="178" customFormat="1" ht="31.2">
      <c r="A392" s="998"/>
      <c r="B392" s="1036"/>
      <c r="C392" s="1001"/>
      <c r="D392" s="216" t="s">
        <v>7</v>
      </c>
      <c r="E392" s="248"/>
      <c r="F392" s="248"/>
      <c r="G392" s="249"/>
      <c r="H392" s="450"/>
      <c r="I392" s="450"/>
      <c r="J392" s="451"/>
      <c r="K392" s="450"/>
      <c r="L392" s="450"/>
      <c r="M392" s="450"/>
      <c r="N392" s="450"/>
      <c r="O392" s="450"/>
      <c r="P392" s="450"/>
      <c r="Q392" s="529"/>
      <c r="R392" s="529"/>
      <c r="S392" s="529"/>
      <c r="T392" s="529"/>
      <c r="U392" s="529"/>
      <c r="V392" s="529"/>
      <c r="W392" s="529"/>
      <c r="X392" s="529"/>
      <c r="Y392" s="529"/>
      <c r="Z392" s="690"/>
      <c r="AA392" s="764"/>
      <c r="AB392" s="765"/>
      <c r="AC392" s="774"/>
      <c r="AD392" s="694"/>
      <c r="AE392" s="694"/>
      <c r="AF392" s="764"/>
      <c r="AG392" s="765"/>
      <c r="AH392" s="774"/>
      <c r="AI392" s="690"/>
      <c r="AJ392" s="694"/>
      <c r="AK392" s="764"/>
      <c r="AL392" s="765"/>
      <c r="AM392" s="774"/>
      <c r="AN392" s="775"/>
      <c r="AO392" s="337"/>
      <c r="AP392" s="337"/>
      <c r="AQ392" s="337"/>
      <c r="AR392" s="337"/>
      <c r="AS392" s="337"/>
      <c r="AT392" s="337"/>
      <c r="AU392" s="337"/>
      <c r="AV392" s="337"/>
      <c r="AW392" s="337"/>
      <c r="AX392" s="337"/>
      <c r="AY392" s="337"/>
      <c r="AZ392" s="337"/>
      <c r="BA392" s="337"/>
      <c r="BB392" s="1019"/>
    </row>
    <row r="393" spans="1:54" ht="24" customHeight="1">
      <c r="A393" s="882" t="s">
        <v>367</v>
      </c>
      <c r="B393" s="1056" t="s">
        <v>335</v>
      </c>
      <c r="C393" s="1050"/>
      <c r="D393" s="223" t="s">
        <v>5</v>
      </c>
      <c r="E393" s="269">
        <f>SUM(H393,K393,N393,Q393,T393,W393,Z393,AE393,AJ393,AO393,AT393,AY393)</f>
        <v>0</v>
      </c>
      <c r="F393" s="269">
        <f>SUM(I393,L393,O393,R393,U393,X393,AA393,AF393,AK393,AP393,AU393,AZ393)</f>
        <v>0</v>
      </c>
      <c r="G393" s="277" t="e">
        <f>SUM(F393/E393*100)</f>
        <v>#DIV/0!</v>
      </c>
      <c r="H393" s="436"/>
      <c r="I393" s="436"/>
      <c r="J393" s="437"/>
      <c r="K393" s="436"/>
      <c r="L393" s="436"/>
      <c r="M393" s="436"/>
      <c r="N393" s="436"/>
      <c r="O393" s="436"/>
      <c r="P393" s="436"/>
      <c r="Q393" s="523"/>
      <c r="R393" s="523"/>
      <c r="S393" s="523"/>
      <c r="T393" s="523"/>
      <c r="U393" s="523"/>
      <c r="V393" s="523"/>
      <c r="W393" s="523"/>
      <c r="X393" s="523"/>
      <c r="Y393" s="523"/>
      <c r="Z393" s="673"/>
      <c r="AA393" s="743"/>
      <c r="AB393" s="744"/>
      <c r="AC393" s="753"/>
      <c r="AD393" s="661"/>
      <c r="AE393" s="661"/>
      <c r="AF393" s="743"/>
      <c r="AG393" s="744"/>
      <c r="AH393" s="753"/>
      <c r="AI393" s="673"/>
      <c r="AJ393" s="661"/>
      <c r="AK393" s="743"/>
      <c r="AL393" s="744"/>
      <c r="AM393" s="753"/>
      <c r="AN393" s="745"/>
      <c r="AO393" s="330"/>
      <c r="AP393" s="330"/>
      <c r="AQ393" s="330"/>
      <c r="AR393" s="330"/>
      <c r="AS393" s="330"/>
      <c r="AT393" s="330"/>
      <c r="AU393" s="330"/>
      <c r="AV393" s="330"/>
      <c r="AW393" s="330"/>
      <c r="AX393" s="330"/>
      <c r="AY393" s="330"/>
      <c r="AZ393" s="330"/>
      <c r="BA393" s="330"/>
      <c r="BB393" s="155"/>
    </row>
    <row r="394" spans="1:54" ht="36.75" customHeight="1">
      <c r="A394" s="202"/>
      <c r="B394" s="1057"/>
      <c r="C394" s="1051"/>
      <c r="D394" s="203" t="s">
        <v>1</v>
      </c>
      <c r="E394" s="269"/>
      <c r="F394" s="269"/>
      <c r="G394" s="277"/>
      <c r="H394" s="439"/>
      <c r="I394" s="439"/>
      <c r="J394" s="440"/>
      <c r="K394" s="439"/>
      <c r="L394" s="439"/>
      <c r="M394" s="439"/>
      <c r="N394" s="439"/>
      <c r="O394" s="439"/>
      <c r="P394" s="439"/>
      <c r="Q394" s="524"/>
      <c r="R394" s="524"/>
      <c r="S394" s="524"/>
      <c r="T394" s="524"/>
      <c r="U394" s="524"/>
      <c r="V394" s="524"/>
      <c r="W394" s="524"/>
      <c r="X394" s="524"/>
      <c r="Y394" s="524"/>
      <c r="Z394" s="674"/>
      <c r="AA394" s="663"/>
      <c r="AB394" s="746"/>
      <c r="AC394" s="751"/>
      <c r="AD394" s="665"/>
      <c r="AE394" s="665"/>
      <c r="AF394" s="663"/>
      <c r="AG394" s="746"/>
      <c r="AH394" s="751"/>
      <c r="AI394" s="674"/>
      <c r="AJ394" s="665"/>
      <c r="AK394" s="663"/>
      <c r="AL394" s="746"/>
      <c r="AM394" s="751"/>
      <c r="AN394" s="752"/>
      <c r="AO394" s="331"/>
      <c r="AP394" s="331"/>
      <c r="AQ394" s="331"/>
      <c r="AR394" s="331"/>
      <c r="AS394" s="331"/>
      <c r="AT394" s="331"/>
      <c r="AU394" s="331"/>
      <c r="AV394" s="331"/>
      <c r="AW394" s="331"/>
      <c r="AX394" s="331"/>
      <c r="AY394" s="331"/>
      <c r="AZ394" s="331"/>
      <c r="BA394" s="331"/>
      <c r="BB394" s="204"/>
    </row>
    <row r="395" spans="1:54" ht="52.5" customHeight="1">
      <c r="A395" s="202"/>
      <c r="B395" s="1057"/>
      <c r="C395" s="1051"/>
      <c r="D395" s="205" t="s">
        <v>362</v>
      </c>
      <c r="E395" s="269"/>
      <c r="F395" s="269"/>
      <c r="G395" s="277"/>
      <c r="H395" s="442"/>
      <c r="I395" s="442"/>
      <c r="J395" s="443"/>
      <c r="K395" s="442"/>
      <c r="L395" s="442"/>
      <c r="M395" s="442"/>
      <c r="N395" s="442"/>
      <c r="O395" s="442"/>
      <c r="P395" s="442"/>
      <c r="Q395" s="525"/>
      <c r="R395" s="525"/>
      <c r="S395" s="525"/>
      <c r="T395" s="525"/>
      <c r="U395" s="525"/>
      <c r="V395" s="525"/>
      <c r="W395" s="525"/>
      <c r="X395" s="525"/>
      <c r="Y395" s="525"/>
      <c r="Z395" s="676"/>
      <c r="AA395" s="666"/>
      <c r="AB395" s="747"/>
      <c r="AC395" s="754"/>
      <c r="AD395" s="668"/>
      <c r="AE395" s="668"/>
      <c r="AF395" s="666"/>
      <c r="AG395" s="747"/>
      <c r="AH395" s="754"/>
      <c r="AI395" s="676"/>
      <c r="AJ395" s="668"/>
      <c r="AK395" s="666"/>
      <c r="AL395" s="747"/>
      <c r="AM395" s="754"/>
      <c r="AN395" s="755"/>
      <c r="AO395" s="331"/>
      <c r="AP395" s="331"/>
      <c r="AQ395" s="331"/>
      <c r="AR395" s="331"/>
      <c r="AS395" s="331"/>
      <c r="AT395" s="331"/>
      <c r="AU395" s="331"/>
      <c r="AV395" s="331"/>
      <c r="AW395" s="331"/>
      <c r="AX395" s="331"/>
      <c r="AY395" s="331"/>
      <c r="AZ395" s="331"/>
      <c r="BA395" s="331"/>
      <c r="BB395" s="204"/>
    </row>
    <row r="396" spans="1:54" ht="22.5" customHeight="1">
      <c r="A396" s="202"/>
      <c r="B396" s="1057"/>
      <c r="C396" s="1051"/>
      <c r="D396" s="206" t="s">
        <v>253</v>
      </c>
      <c r="E396" s="269">
        <f>SUM(H396,K396,N396,Q396,T396,W396,Z396,AE396,AJ396,AO396,AT396,AY396)</f>
        <v>0</v>
      </c>
      <c r="F396" s="269">
        <f>SUM(I396,L396,O396,R396,U396,X396,AA396,AF396,AK396,AP396,AU396,AZ396)</f>
        <v>0</v>
      </c>
      <c r="G396" s="277" t="e">
        <f>SUM(F396/E396*100)</f>
        <v>#DIV/0!</v>
      </c>
      <c r="H396" s="442"/>
      <c r="I396" s="442"/>
      <c r="J396" s="443"/>
      <c r="K396" s="442"/>
      <c r="L396" s="442"/>
      <c r="M396" s="442"/>
      <c r="N396" s="442"/>
      <c r="O396" s="442"/>
      <c r="P396" s="442"/>
      <c r="Q396" s="525"/>
      <c r="R396" s="525"/>
      <c r="S396" s="525"/>
      <c r="T396" s="525"/>
      <c r="U396" s="525"/>
      <c r="V396" s="525"/>
      <c r="W396" s="525"/>
      <c r="X396" s="525"/>
      <c r="Y396" s="525"/>
      <c r="Z396" s="676"/>
      <c r="AA396" s="666"/>
      <c r="AB396" s="747"/>
      <c r="AC396" s="754"/>
      <c r="AD396" s="668"/>
      <c r="AE396" s="668"/>
      <c r="AF396" s="666"/>
      <c r="AG396" s="747"/>
      <c r="AH396" s="754"/>
      <c r="AI396" s="676"/>
      <c r="AJ396" s="668"/>
      <c r="AK396" s="666"/>
      <c r="AL396" s="747"/>
      <c r="AM396" s="754"/>
      <c r="AN396" s="755"/>
      <c r="AO396" s="331"/>
      <c r="AP396" s="331"/>
      <c r="AQ396" s="331"/>
      <c r="AR396" s="331"/>
      <c r="AS396" s="331"/>
      <c r="AT396" s="331"/>
      <c r="AU396" s="331"/>
      <c r="AV396" s="331"/>
      <c r="AW396" s="331"/>
      <c r="AX396" s="331"/>
      <c r="AY396" s="331"/>
      <c r="AZ396" s="331"/>
      <c r="BA396" s="331"/>
      <c r="BB396" s="204"/>
    </row>
    <row r="397" spans="1:54" ht="85.5" customHeight="1">
      <c r="A397" s="202"/>
      <c r="B397" s="1057"/>
      <c r="C397" s="1051"/>
      <c r="D397" s="206" t="s">
        <v>261</v>
      </c>
      <c r="E397" s="269">
        <f>SUM(H397,K397,N397,Q397,T397,W397,Z397,AE397,AJ397,AO397,AT397,AY397)</f>
        <v>0</v>
      </c>
      <c r="F397" s="269">
        <f>SUM(I397,L397,O397,R397,U397,X397,AA397,AF397,AK397,AP397,AU397,AZ397)</f>
        <v>0</v>
      </c>
      <c r="G397" s="277" t="e">
        <f>SUM(F397/E397*100)</f>
        <v>#DIV/0!</v>
      </c>
      <c r="H397" s="445"/>
      <c r="I397" s="445"/>
      <c r="J397" s="446"/>
      <c r="K397" s="445"/>
      <c r="L397" s="445"/>
      <c r="M397" s="445"/>
      <c r="N397" s="445"/>
      <c r="O397" s="445"/>
      <c r="P397" s="445"/>
      <c r="Q397" s="526"/>
      <c r="R397" s="526"/>
      <c r="S397" s="526"/>
      <c r="T397" s="526"/>
      <c r="U397" s="526"/>
      <c r="V397" s="526"/>
      <c r="W397" s="526"/>
      <c r="X397" s="526"/>
      <c r="Y397" s="526"/>
      <c r="Z397" s="669"/>
      <c r="AA397" s="670"/>
      <c r="AB397" s="748"/>
      <c r="AC397" s="749"/>
      <c r="AD397" s="672"/>
      <c r="AE397" s="672"/>
      <c r="AF397" s="670"/>
      <c r="AG397" s="748"/>
      <c r="AH397" s="749"/>
      <c r="AI397" s="669"/>
      <c r="AJ397" s="672"/>
      <c r="AK397" s="670"/>
      <c r="AL397" s="748"/>
      <c r="AM397" s="749"/>
      <c r="AN397" s="750"/>
      <c r="AO397" s="331"/>
      <c r="AP397" s="331"/>
      <c r="AQ397" s="331"/>
      <c r="AR397" s="331"/>
      <c r="AS397" s="331"/>
      <c r="AT397" s="331"/>
      <c r="AU397" s="331"/>
      <c r="AV397" s="331"/>
      <c r="AW397" s="331"/>
      <c r="AX397" s="331"/>
      <c r="AY397" s="331"/>
      <c r="AZ397" s="331"/>
      <c r="BA397" s="331"/>
      <c r="BB397" s="204"/>
    </row>
    <row r="398" spans="1:54" ht="22.5" customHeight="1">
      <c r="A398" s="202"/>
      <c r="B398" s="1057"/>
      <c r="C398" s="1051"/>
      <c r="D398" s="206" t="s">
        <v>254</v>
      </c>
      <c r="E398" s="236"/>
      <c r="F398" s="236"/>
      <c r="G398" s="235"/>
      <c r="H398" s="445"/>
      <c r="I398" s="445"/>
      <c r="J398" s="446"/>
      <c r="K398" s="445"/>
      <c r="L398" s="445"/>
      <c r="M398" s="445"/>
      <c r="N398" s="445"/>
      <c r="O398" s="445"/>
      <c r="P398" s="445"/>
      <c r="Q398" s="526"/>
      <c r="R398" s="526"/>
      <c r="S398" s="526"/>
      <c r="T398" s="526"/>
      <c r="U398" s="526"/>
      <c r="V398" s="526"/>
      <c r="W398" s="526"/>
      <c r="X398" s="526"/>
      <c r="Y398" s="526"/>
      <c r="Z398" s="669"/>
      <c r="AA398" s="670"/>
      <c r="AB398" s="748"/>
      <c r="AC398" s="749"/>
      <c r="AD398" s="672"/>
      <c r="AE398" s="672"/>
      <c r="AF398" s="670"/>
      <c r="AG398" s="748"/>
      <c r="AH398" s="749"/>
      <c r="AI398" s="669"/>
      <c r="AJ398" s="672"/>
      <c r="AK398" s="670"/>
      <c r="AL398" s="748"/>
      <c r="AM398" s="749"/>
      <c r="AN398" s="750"/>
      <c r="AO398" s="331"/>
      <c r="AP398" s="331"/>
      <c r="AQ398" s="331"/>
      <c r="AR398" s="331"/>
      <c r="AS398" s="331"/>
      <c r="AT398" s="331"/>
      <c r="AU398" s="331"/>
      <c r="AV398" s="331"/>
      <c r="AW398" s="331"/>
      <c r="AX398" s="331"/>
      <c r="AY398" s="331"/>
      <c r="AZ398" s="331"/>
      <c r="BA398" s="331"/>
      <c r="BB398" s="204"/>
    </row>
    <row r="399" spans="1:54" ht="31.2">
      <c r="A399" s="207"/>
      <c r="B399" s="1058"/>
      <c r="C399" s="1052"/>
      <c r="D399" s="208" t="s">
        <v>7</v>
      </c>
      <c r="E399" s="233"/>
      <c r="F399" s="233"/>
      <c r="G399" s="234"/>
      <c r="H399" s="439"/>
      <c r="I399" s="439"/>
      <c r="J399" s="440"/>
      <c r="K399" s="439"/>
      <c r="L399" s="439"/>
      <c r="M399" s="439"/>
      <c r="N399" s="439"/>
      <c r="O399" s="439"/>
      <c r="P399" s="439"/>
      <c r="Q399" s="524"/>
      <c r="R399" s="524"/>
      <c r="S399" s="524"/>
      <c r="T399" s="524"/>
      <c r="U399" s="524"/>
      <c r="V399" s="524"/>
      <c r="W399" s="524"/>
      <c r="X399" s="524"/>
      <c r="Y399" s="524"/>
      <c r="Z399" s="674"/>
      <c r="AA399" s="663"/>
      <c r="AB399" s="746"/>
      <c r="AC399" s="751"/>
      <c r="AD399" s="665"/>
      <c r="AE399" s="665"/>
      <c r="AF399" s="663"/>
      <c r="AG399" s="746"/>
      <c r="AH399" s="751"/>
      <c r="AI399" s="674"/>
      <c r="AJ399" s="665"/>
      <c r="AK399" s="663"/>
      <c r="AL399" s="746"/>
      <c r="AM399" s="751"/>
      <c r="AN399" s="752"/>
      <c r="AO399" s="331"/>
      <c r="AP399" s="331"/>
      <c r="AQ399" s="331"/>
      <c r="AR399" s="331"/>
      <c r="AS399" s="331"/>
      <c r="AT399" s="331"/>
      <c r="AU399" s="331"/>
      <c r="AV399" s="331"/>
      <c r="AW399" s="331"/>
      <c r="AX399" s="331"/>
      <c r="AY399" s="331"/>
      <c r="AZ399" s="331"/>
      <c r="BA399" s="331"/>
      <c r="BB399" s="209"/>
    </row>
    <row r="400" spans="1:54" ht="22.5" customHeight="1">
      <c r="A400" s="581" t="s">
        <v>281</v>
      </c>
      <c r="B400" s="1050" t="s">
        <v>336</v>
      </c>
      <c r="C400" s="1050" t="s">
        <v>284</v>
      </c>
      <c r="D400" s="223" t="s">
        <v>5</v>
      </c>
      <c r="E400" s="269">
        <f>SUM(H400,K400,N400,Q400,T400,W400,Z400,AE400,AJ400,AO400,AT400,AY400)</f>
        <v>0</v>
      </c>
      <c r="F400" s="269">
        <f>SUM(I400,L400,O400,R400,U400,X400,AA400,AF400,AK400,AP400,AU400,AZ400)</f>
        <v>0</v>
      </c>
      <c r="G400" s="277" t="e">
        <f>SUM(F400/E400*100)</f>
        <v>#DIV/0!</v>
      </c>
      <c r="H400" s="436"/>
      <c r="I400" s="436"/>
      <c r="J400" s="437"/>
      <c r="K400" s="436"/>
      <c r="L400" s="436"/>
      <c r="M400" s="436"/>
      <c r="N400" s="436"/>
      <c r="O400" s="436"/>
      <c r="P400" s="436"/>
      <c r="Q400" s="523"/>
      <c r="R400" s="523"/>
      <c r="S400" s="523"/>
      <c r="T400" s="523"/>
      <c r="U400" s="523"/>
      <c r="V400" s="523"/>
      <c r="W400" s="523"/>
      <c r="X400" s="523"/>
      <c r="Y400" s="523"/>
      <c r="Z400" s="673"/>
      <c r="AA400" s="743"/>
      <c r="AB400" s="744"/>
      <c r="AC400" s="753"/>
      <c r="AD400" s="661"/>
      <c r="AE400" s="661"/>
      <c r="AF400" s="743"/>
      <c r="AG400" s="744"/>
      <c r="AH400" s="753"/>
      <c r="AI400" s="673"/>
      <c r="AJ400" s="661"/>
      <c r="AK400" s="743"/>
      <c r="AL400" s="744"/>
      <c r="AM400" s="753"/>
      <c r="AN400" s="745"/>
      <c r="AO400" s="330"/>
      <c r="AP400" s="330"/>
      <c r="AQ400" s="330"/>
      <c r="AR400" s="330"/>
      <c r="AS400" s="330"/>
      <c r="AT400" s="330"/>
      <c r="AU400" s="330"/>
      <c r="AV400" s="330"/>
      <c r="AW400" s="330"/>
      <c r="AX400" s="330"/>
      <c r="AY400" s="330"/>
      <c r="AZ400" s="330"/>
      <c r="BA400" s="330"/>
      <c r="BB400" s="155"/>
    </row>
    <row r="401" spans="1:54" ht="36.75" customHeight="1">
      <c r="A401" s="202"/>
      <c r="B401" s="1051"/>
      <c r="C401" s="1051"/>
      <c r="D401" s="203" t="s">
        <v>1</v>
      </c>
      <c r="E401" s="269"/>
      <c r="F401" s="269"/>
      <c r="G401" s="277"/>
      <c r="H401" s="439"/>
      <c r="I401" s="439"/>
      <c r="J401" s="440"/>
      <c r="K401" s="439"/>
      <c r="L401" s="439"/>
      <c r="M401" s="439"/>
      <c r="N401" s="439"/>
      <c r="O401" s="439"/>
      <c r="P401" s="439"/>
      <c r="Q401" s="524"/>
      <c r="R401" s="524"/>
      <c r="S401" s="524"/>
      <c r="T401" s="524"/>
      <c r="U401" s="524"/>
      <c r="V401" s="524"/>
      <c r="W401" s="524"/>
      <c r="X401" s="524"/>
      <c r="Y401" s="524"/>
      <c r="Z401" s="674"/>
      <c r="AA401" s="663"/>
      <c r="AB401" s="746"/>
      <c r="AC401" s="751"/>
      <c r="AD401" s="665"/>
      <c r="AE401" s="665"/>
      <c r="AF401" s="663"/>
      <c r="AG401" s="746"/>
      <c r="AH401" s="751"/>
      <c r="AI401" s="674"/>
      <c r="AJ401" s="665"/>
      <c r="AK401" s="663"/>
      <c r="AL401" s="746"/>
      <c r="AM401" s="751"/>
      <c r="AN401" s="752"/>
      <c r="AO401" s="331"/>
      <c r="AP401" s="331"/>
      <c r="AQ401" s="331"/>
      <c r="AR401" s="331"/>
      <c r="AS401" s="331"/>
      <c r="AT401" s="331"/>
      <c r="AU401" s="331"/>
      <c r="AV401" s="331"/>
      <c r="AW401" s="331"/>
      <c r="AX401" s="331"/>
      <c r="AY401" s="331"/>
      <c r="AZ401" s="331"/>
      <c r="BA401" s="331"/>
      <c r="BB401" s="204"/>
    </row>
    <row r="402" spans="1:54" ht="31.2">
      <c r="A402" s="202"/>
      <c r="B402" s="1051"/>
      <c r="C402" s="1051"/>
      <c r="D402" s="205" t="s">
        <v>362</v>
      </c>
      <c r="E402" s="269"/>
      <c r="F402" s="269"/>
      <c r="G402" s="277"/>
      <c r="H402" s="442"/>
      <c r="I402" s="442"/>
      <c r="J402" s="443"/>
      <c r="K402" s="442"/>
      <c r="L402" s="442"/>
      <c r="M402" s="442"/>
      <c r="N402" s="442"/>
      <c r="O402" s="442"/>
      <c r="P402" s="442"/>
      <c r="Q402" s="525"/>
      <c r="R402" s="525"/>
      <c r="S402" s="525"/>
      <c r="T402" s="525"/>
      <c r="U402" s="525"/>
      <c r="V402" s="525"/>
      <c r="W402" s="525"/>
      <c r="X402" s="525"/>
      <c r="Y402" s="525"/>
      <c r="Z402" s="676"/>
      <c r="AA402" s="666"/>
      <c r="AB402" s="747"/>
      <c r="AC402" s="754"/>
      <c r="AD402" s="668"/>
      <c r="AE402" s="668"/>
      <c r="AF402" s="666"/>
      <c r="AG402" s="747"/>
      <c r="AH402" s="754"/>
      <c r="AI402" s="676"/>
      <c r="AJ402" s="668"/>
      <c r="AK402" s="666"/>
      <c r="AL402" s="747"/>
      <c r="AM402" s="754"/>
      <c r="AN402" s="755"/>
      <c r="AO402" s="331"/>
      <c r="AP402" s="331"/>
      <c r="AQ402" s="331"/>
      <c r="AR402" s="331"/>
      <c r="AS402" s="331"/>
      <c r="AT402" s="331"/>
      <c r="AU402" s="331"/>
      <c r="AV402" s="331"/>
      <c r="AW402" s="331"/>
      <c r="AX402" s="331"/>
      <c r="AY402" s="331"/>
      <c r="AZ402" s="331"/>
      <c r="BA402" s="331"/>
      <c r="BB402" s="204"/>
    </row>
    <row r="403" spans="1:54" ht="22.5" customHeight="1">
      <c r="A403" s="202"/>
      <c r="B403" s="1051"/>
      <c r="C403" s="1051"/>
      <c r="D403" s="206" t="s">
        <v>253</v>
      </c>
      <c r="E403" s="269">
        <f>SUM(H403,K403,N403,Q403,T403,W403,Z403,AE403,AJ403,AO403,AT403,AY403)</f>
        <v>0</v>
      </c>
      <c r="F403" s="269">
        <f>SUM(I403,L403,O403,R403,U403,X403,AA403,AF403,AK403,AP403,AU403,AZ403)</f>
        <v>0</v>
      </c>
      <c r="G403" s="277" t="e">
        <f>SUM(F403/E403*100)</f>
        <v>#DIV/0!</v>
      </c>
      <c r="H403" s="442"/>
      <c r="I403" s="442"/>
      <c r="J403" s="443"/>
      <c r="K403" s="442"/>
      <c r="L403" s="442"/>
      <c r="M403" s="442"/>
      <c r="N403" s="442"/>
      <c r="O403" s="442"/>
      <c r="P403" s="442"/>
      <c r="Q403" s="525"/>
      <c r="R403" s="525"/>
      <c r="S403" s="525"/>
      <c r="T403" s="525"/>
      <c r="U403" s="525"/>
      <c r="V403" s="525"/>
      <c r="W403" s="525"/>
      <c r="X403" s="525"/>
      <c r="Y403" s="525"/>
      <c r="Z403" s="676"/>
      <c r="AA403" s="666"/>
      <c r="AB403" s="747"/>
      <c r="AC403" s="754"/>
      <c r="AD403" s="668"/>
      <c r="AE403" s="668"/>
      <c r="AF403" s="666"/>
      <c r="AG403" s="747"/>
      <c r="AH403" s="754"/>
      <c r="AI403" s="676"/>
      <c r="AJ403" s="668"/>
      <c r="AK403" s="666"/>
      <c r="AL403" s="747"/>
      <c r="AM403" s="754"/>
      <c r="AN403" s="755"/>
      <c r="AO403" s="331"/>
      <c r="AP403" s="331"/>
      <c r="AQ403" s="331"/>
      <c r="AR403" s="331"/>
      <c r="AS403" s="331"/>
      <c r="AT403" s="331"/>
      <c r="AU403" s="331"/>
      <c r="AV403" s="331"/>
      <c r="AW403" s="331"/>
      <c r="AX403" s="331"/>
      <c r="AY403" s="331"/>
      <c r="AZ403" s="331"/>
      <c r="BA403" s="331"/>
      <c r="BB403" s="204"/>
    </row>
    <row r="404" spans="1:54" ht="85.5" customHeight="1">
      <c r="A404" s="202"/>
      <c r="B404" s="1051"/>
      <c r="C404" s="1051"/>
      <c r="D404" s="206" t="s">
        <v>261</v>
      </c>
      <c r="E404" s="269">
        <f>SUM(H404,K404,N404,Q404,T404,W404,Z404,AE404,AJ404,AO404,AT404,AY404)</f>
        <v>0</v>
      </c>
      <c r="F404" s="269">
        <f>SUM(I404,L404,O404,R404,U404,X404,AA404,AF404,AK404,AP404,AU404,AZ404)</f>
        <v>0</v>
      </c>
      <c r="G404" s="277" t="e">
        <f>SUM(F404/E404*100)</f>
        <v>#DIV/0!</v>
      </c>
      <c r="H404" s="445"/>
      <c r="I404" s="445"/>
      <c r="J404" s="446"/>
      <c r="K404" s="445"/>
      <c r="L404" s="445"/>
      <c r="M404" s="445"/>
      <c r="N404" s="445"/>
      <c r="O404" s="445"/>
      <c r="P404" s="445"/>
      <c r="Q404" s="526"/>
      <c r="R404" s="526"/>
      <c r="S404" s="526"/>
      <c r="T404" s="526"/>
      <c r="U404" s="526"/>
      <c r="V404" s="526"/>
      <c r="W404" s="526"/>
      <c r="X404" s="526"/>
      <c r="Y404" s="526"/>
      <c r="Z404" s="669"/>
      <c r="AA404" s="670"/>
      <c r="AB404" s="748"/>
      <c r="AC404" s="749"/>
      <c r="AD404" s="672"/>
      <c r="AE404" s="672"/>
      <c r="AF404" s="670"/>
      <c r="AG404" s="748"/>
      <c r="AH404" s="749"/>
      <c r="AI404" s="669"/>
      <c r="AJ404" s="672"/>
      <c r="AK404" s="670"/>
      <c r="AL404" s="748"/>
      <c r="AM404" s="749"/>
      <c r="AN404" s="750"/>
      <c r="AO404" s="331"/>
      <c r="AP404" s="331"/>
      <c r="AQ404" s="331"/>
      <c r="AR404" s="331"/>
      <c r="AS404" s="331"/>
      <c r="AT404" s="331"/>
      <c r="AU404" s="331"/>
      <c r="AV404" s="331"/>
      <c r="AW404" s="331"/>
      <c r="AX404" s="331"/>
      <c r="AY404" s="331"/>
      <c r="AZ404" s="331"/>
      <c r="BA404" s="331"/>
      <c r="BB404" s="204"/>
    </row>
    <row r="405" spans="1:54" ht="22.5" customHeight="1">
      <c r="A405" s="202"/>
      <c r="B405" s="1051"/>
      <c r="C405" s="1051"/>
      <c r="D405" s="206" t="s">
        <v>254</v>
      </c>
      <c r="E405" s="236"/>
      <c r="F405" s="236"/>
      <c r="G405" s="235"/>
      <c r="H405" s="445"/>
      <c r="I405" s="445"/>
      <c r="J405" s="446"/>
      <c r="K405" s="445"/>
      <c r="L405" s="445"/>
      <c r="M405" s="445"/>
      <c r="N405" s="445"/>
      <c r="O405" s="445"/>
      <c r="P405" s="445"/>
      <c r="Q405" s="526"/>
      <c r="R405" s="526"/>
      <c r="S405" s="526"/>
      <c r="T405" s="526"/>
      <c r="U405" s="526"/>
      <c r="V405" s="526"/>
      <c r="W405" s="526"/>
      <c r="X405" s="526"/>
      <c r="Y405" s="526"/>
      <c r="Z405" s="669"/>
      <c r="AA405" s="670"/>
      <c r="AB405" s="748"/>
      <c r="AC405" s="749"/>
      <c r="AD405" s="672"/>
      <c r="AE405" s="672"/>
      <c r="AF405" s="670"/>
      <c r="AG405" s="748"/>
      <c r="AH405" s="749"/>
      <c r="AI405" s="669"/>
      <c r="AJ405" s="672"/>
      <c r="AK405" s="670"/>
      <c r="AL405" s="748"/>
      <c r="AM405" s="749"/>
      <c r="AN405" s="750"/>
      <c r="AO405" s="331"/>
      <c r="AP405" s="331"/>
      <c r="AQ405" s="331"/>
      <c r="AR405" s="331"/>
      <c r="AS405" s="331"/>
      <c r="AT405" s="331"/>
      <c r="AU405" s="331"/>
      <c r="AV405" s="331"/>
      <c r="AW405" s="331"/>
      <c r="AX405" s="331"/>
      <c r="AY405" s="331"/>
      <c r="AZ405" s="331"/>
      <c r="BA405" s="331"/>
      <c r="BB405" s="204"/>
    </row>
    <row r="406" spans="1:54" ht="106.5" customHeight="1">
      <c r="A406" s="207"/>
      <c r="B406" s="1052"/>
      <c r="C406" s="1052"/>
      <c r="D406" s="208" t="s">
        <v>7</v>
      </c>
      <c r="E406" s="233"/>
      <c r="F406" s="233"/>
      <c r="G406" s="234"/>
      <c r="H406" s="439"/>
      <c r="I406" s="439"/>
      <c r="J406" s="440"/>
      <c r="K406" s="439"/>
      <c r="L406" s="439"/>
      <c r="M406" s="439"/>
      <c r="N406" s="439"/>
      <c r="O406" s="439"/>
      <c r="P406" s="439"/>
      <c r="Q406" s="524"/>
      <c r="R406" s="524"/>
      <c r="S406" s="524"/>
      <c r="T406" s="524"/>
      <c r="U406" s="524"/>
      <c r="V406" s="524"/>
      <c r="W406" s="524"/>
      <c r="X406" s="524"/>
      <c r="Y406" s="524"/>
      <c r="Z406" s="674"/>
      <c r="AA406" s="663"/>
      <c r="AB406" s="746"/>
      <c r="AC406" s="751"/>
      <c r="AD406" s="665"/>
      <c r="AE406" s="665"/>
      <c r="AF406" s="663"/>
      <c r="AG406" s="746"/>
      <c r="AH406" s="751"/>
      <c r="AI406" s="674"/>
      <c r="AJ406" s="665"/>
      <c r="AK406" s="663"/>
      <c r="AL406" s="746"/>
      <c r="AM406" s="751"/>
      <c r="AN406" s="752"/>
      <c r="AO406" s="331"/>
      <c r="AP406" s="331"/>
      <c r="AQ406" s="331"/>
      <c r="AR406" s="331"/>
      <c r="AS406" s="331"/>
      <c r="AT406" s="331"/>
      <c r="AU406" s="331"/>
      <c r="AV406" s="331"/>
      <c r="AW406" s="331"/>
      <c r="AX406" s="331"/>
      <c r="AY406" s="331"/>
      <c r="AZ406" s="331"/>
      <c r="BA406" s="331"/>
      <c r="BB406" s="209"/>
    </row>
    <row r="407" spans="1:54" ht="22.5" customHeight="1">
      <c r="A407" s="581" t="s">
        <v>337</v>
      </c>
      <c r="B407" s="1050" t="s">
        <v>338</v>
      </c>
      <c r="C407" s="1050" t="s">
        <v>344</v>
      </c>
      <c r="D407" s="223" t="s">
        <v>5</v>
      </c>
      <c r="E407" s="269">
        <f>SUM(H407,K407,N407,Q407,T407,W407,Z407,AE407,AJ407,AO407,AT407,AY407)</f>
        <v>0</v>
      </c>
      <c r="F407" s="269">
        <f>SUM(I407,L407,O407,R407,U407,X407,AA407,AF407,AK407,AP407,AU407,AZ407)</f>
        <v>0</v>
      </c>
      <c r="G407" s="277" t="e">
        <f>SUM(F407/E407*100)</f>
        <v>#DIV/0!</v>
      </c>
      <c r="H407" s="436"/>
      <c r="I407" s="436"/>
      <c r="J407" s="437"/>
      <c r="K407" s="436"/>
      <c r="L407" s="436"/>
      <c r="M407" s="436"/>
      <c r="N407" s="436"/>
      <c r="O407" s="436"/>
      <c r="P407" s="436"/>
      <c r="Q407" s="523"/>
      <c r="R407" s="523"/>
      <c r="S407" s="523"/>
      <c r="T407" s="523"/>
      <c r="U407" s="523"/>
      <c r="V407" s="523"/>
      <c r="W407" s="523"/>
      <c r="X407" s="523"/>
      <c r="Y407" s="523"/>
      <c r="Z407" s="673"/>
      <c r="AA407" s="743"/>
      <c r="AB407" s="744"/>
      <c r="AC407" s="753"/>
      <c r="AD407" s="661"/>
      <c r="AE407" s="661"/>
      <c r="AF407" s="743"/>
      <c r="AG407" s="744"/>
      <c r="AH407" s="753"/>
      <c r="AI407" s="673"/>
      <c r="AJ407" s="661"/>
      <c r="AK407" s="743"/>
      <c r="AL407" s="744"/>
      <c r="AM407" s="753"/>
      <c r="AN407" s="745"/>
      <c r="AO407" s="330"/>
      <c r="AP407" s="330"/>
      <c r="AQ407" s="330"/>
      <c r="AR407" s="330"/>
      <c r="AS407" s="330"/>
      <c r="AT407" s="330"/>
      <c r="AU407" s="330"/>
      <c r="AV407" s="330"/>
      <c r="AW407" s="330"/>
      <c r="AX407" s="330"/>
      <c r="AY407" s="330"/>
      <c r="AZ407" s="330"/>
      <c r="BA407" s="330"/>
      <c r="BB407" s="155"/>
    </row>
    <row r="408" spans="1:54" ht="36.75" customHeight="1">
      <c r="A408" s="202"/>
      <c r="B408" s="1051"/>
      <c r="C408" s="1051"/>
      <c r="D408" s="203" t="s">
        <v>1</v>
      </c>
      <c r="E408" s="269"/>
      <c r="F408" s="269"/>
      <c r="G408" s="277"/>
      <c r="H408" s="439"/>
      <c r="I408" s="439"/>
      <c r="J408" s="440"/>
      <c r="K408" s="439"/>
      <c r="L408" s="439"/>
      <c r="M408" s="439"/>
      <c r="N408" s="439"/>
      <c r="O408" s="439"/>
      <c r="P408" s="439"/>
      <c r="Q408" s="524"/>
      <c r="R408" s="524"/>
      <c r="S408" s="524"/>
      <c r="T408" s="524"/>
      <c r="U408" s="524"/>
      <c r="V408" s="524"/>
      <c r="W408" s="524"/>
      <c r="X408" s="524"/>
      <c r="Y408" s="524"/>
      <c r="Z408" s="674"/>
      <c r="AA408" s="663"/>
      <c r="AB408" s="746"/>
      <c r="AC408" s="751"/>
      <c r="AD408" s="665"/>
      <c r="AE408" s="665"/>
      <c r="AF408" s="663"/>
      <c r="AG408" s="746"/>
      <c r="AH408" s="751"/>
      <c r="AI408" s="674"/>
      <c r="AJ408" s="665"/>
      <c r="AK408" s="663"/>
      <c r="AL408" s="746"/>
      <c r="AM408" s="751"/>
      <c r="AN408" s="752"/>
      <c r="AO408" s="331"/>
      <c r="AP408" s="331"/>
      <c r="AQ408" s="331"/>
      <c r="AR408" s="331"/>
      <c r="AS408" s="331"/>
      <c r="AT408" s="331"/>
      <c r="AU408" s="331"/>
      <c r="AV408" s="331"/>
      <c r="AW408" s="331"/>
      <c r="AX408" s="331"/>
      <c r="AY408" s="331"/>
      <c r="AZ408" s="331"/>
      <c r="BA408" s="331"/>
      <c r="BB408" s="204"/>
    </row>
    <row r="409" spans="1:54" ht="31.2">
      <c r="A409" s="202"/>
      <c r="B409" s="1051"/>
      <c r="C409" s="1051"/>
      <c r="D409" s="205" t="s">
        <v>362</v>
      </c>
      <c r="E409" s="269"/>
      <c r="F409" s="269"/>
      <c r="G409" s="277"/>
      <c r="H409" s="442"/>
      <c r="I409" s="442"/>
      <c r="J409" s="443"/>
      <c r="K409" s="442"/>
      <c r="L409" s="442"/>
      <c r="M409" s="442"/>
      <c r="N409" s="442"/>
      <c r="O409" s="442"/>
      <c r="P409" s="442"/>
      <c r="Q409" s="525"/>
      <c r="R409" s="525"/>
      <c r="S409" s="525"/>
      <c r="T409" s="525"/>
      <c r="U409" s="525"/>
      <c r="V409" s="525"/>
      <c r="W409" s="525"/>
      <c r="X409" s="525"/>
      <c r="Y409" s="525"/>
      <c r="Z409" s="676"/>
      <c r="AA409" s="666"/>
      <c r="AB409" s="747"/>
      <c r="AC409" s="754"/>
      <c r="AD409" s="668"/>
      <c r="AE409" s="668"/>
      <c r="AF409" s="666"/>
      <c r="AG409" s="747"/>
      <c r="AH409" s="754"/>
      <c r="AI409" s="676"/>
      <c r="AJ409" s="668"/>
      <c r="AK409" s="666"/>
      <c r="AL409" s="747"/>
      <c r="AM409" s="754"/>
      <c r="AN409" s="755"/>
      <c r="AO409" s="331"/>
      <c r="AP409" s="331"/>
      <c r="AQ409" s="331"/>
      <c r="AR409" s="331"/>
      <c r="AS409" s="331"/>
      <c r="AT409" s="331"/>
      <c r="AU409" s="331"/>
      <c r="AV409" s="331"/>
      <c r="AW409" s="331"/>
      <c r="AX409" s="331"/>
      <c r="AY409" s="331"/>
      <c r="AZ409" s="331"/>
      <c r="BA409" s="331"/>
      <c r="BB409" s="204"/>
    </row>
    <row r="410" spans="1:54" ht="22.5" customHeight="1">
      <c r="A410" s="202"/>
      <c r="B410" s="1051"/>
      <c r="C410" s="1051"/>
      <c r="D410" s="206" t="s">
        <v>253</v>
      </c>
      <c r="E410" s="269">
        <f>SUM(H410,K410,N410,Q410,T410,W410,Z410,AE410,AJ410,AO410,AT410,AY410)</f>
        <v>0</v>
      </c>
      <c r="F410" s="269">
        <f>SUM(I410,L410,O410,R410,U410,X410,AA410,AF410,AK410,AP410,AU410,AZ410)</f>
        <v>0</v>
      </c>
      <c r="G410" s="277" t="e">
        <f>SUM(F410/E410*100)</f>
        <v>#DIV/0!</v>
      </c>
      <c r="H410" s="442"/>
      <c r="I410" s="442"/>
      <c r="J410" s="443"/>
      <c r="K410" s="442"/>
      <c r="L410" s="442"/>
      <c r="M410" s="442"/>
      <c r="N410" s="442"/>
      <c r="O410" s="442"/>
      <c r="P410" s="442"/>
      <c r="Q410" s="525"/>
      <c r="R410" s="525"/>
      <c r="S410" s="525"/>
      <c r="T410" s="525"/>
      <c r="U410" s="525"/>
      <c r="V410" s="525"/>
      <c r="W410" s="525"/>
      <c r="X410" s="525"/>
      <c r="Y410" s="525"/>
      <c r="Z410" s="676"/>
      <c r="AA410" s="666"/>
      <c r="AB410" s="747"/>
      <c r="AC410" s="754"/>
      <c r="AD410" s="668"/>
      <c r="AE410" s="668"/>
      <c r="AF410" s="666"/>
      <c r="AG410" s="747"/>
      <c r="AH410" s="754"/>
      <c r="AI410" s="676"/>
      <c r="AJ410" s="668"/>
      <c r="AK410" s="666"/>
      <c r="AL410" s="747"/>
      <c r="AM410" s="754"/>
      <c r="AN410" s="755"/>
      <c r="AO410" s="331"/>
      <c r="AP410" s="331"/>
      <c r="AQ410" s="331"/>
      <c r="AR410" s="331"/>
      <c r="AS410" s="331"/>
      <c r="AT410" s="331"/>
      <c r="AU410" s="331"/>
      <c r="AV410" s="331"/>
      <c r="AW410" s="331"/>
      <c r="AX410" s="331"/>
      <c r="AY410" s="331"/>
      <c r="AZ410" s="331"/>
      <c r="BA410" s="331"/>
      <c r="BB410" s="204"/>
    </row>
    <row r="411" spans="1:54" ht="85.5" customHeight="1">
      <c r="A411" s="202"/>
      <c r="B411" s="1051"/>
      <c r="C411" s="1051"/>
      <c r="D411" s="206" t="s">
        <v>261</v>
      </c>
      <c r="E411" s="269">
        <f>SUM(H411,K411,N411,Q411,T411,W411,Z411,AE411,AJ411,AO411,AT411,AY411)</f>
        <v>0</v>
      </c>
      <c r="F411" s="269">
        <f>SUM(I411,L411,O411,R411,U411,X411,AA411,AF411,AK411,AP411,AU411,AZ411)</f>
        <v>0</v>
      </c>
      <c r="G411" s="277" t="e">
        <f>SUM(F411/E411*100)</f>
        <v>#DIV/0!</v>
      </c>
      <c r="H411" s="445"/>
      <c r="I411" s="445"/>
      <c r="J411" s="446"/>
      <c r="K411" s="445"/>
      <c r="L411" s="445"/>
      <c r="M411" s="445"/>
      <c r="N411" s="445"/>
      <c r="O411" s="445"/>
      <c r="P411" s="445"/>
      <c r="Q411" s="526"/>
      <c r="R411" s="526"/>
      <c r="S411" s="526"/>
      <c r="T411" s="526"/>
      <c r="U411" s="526"/>
      <c r="V411" s="526"/>
      <c r="W411" s="526"/>
      <c r="X411" s="526"/>
      <c r="Y411" s="526"/>
      <c r="Z411" s="669"/>
      <c r="AA411" s="670"/>
      <c r="AB411" s="748"/>
      <c r="AC411" s="749"/>
      <c r="AD411" s="672"/>
      <c r="AE411" s="672"/>
      <c r="AF411" s="670"/>
      <c r="AG411" s="748"/>
      <c r="AH411" s="749"/>
      <c r="AI411" s="669"/>
      <c r="AJ411" s="672"/>
      <c r="AK411" s="670"/>
      <c r="AL411" s="748"/>
      <c r="AM411" s="749"/>
      <c r="AN411" s="750"/>
      <c r="AO411" s="331"/>
      <c r="AP411" s="331"/>
      <c r="AQ411" s="331"/>
      <c r="AR411" s="331"/>
      <c r="AS411" s="331"/>
      <c r="AT411" s="331"/>
      <c r="AU411" s="331"/>
      <c r="AV411" s="331"/>
      <c r="AW411" s="331"/>
      <c r="AX411" s="331"/>
      <c r="AY411" s="331"/>
      <c r="AZ411" s="331"/>
      <c r="BA411" s="331"/>
      <c r="BB411" s="204"/>
    </row>
    <row r="412" spans="1:54" ht="22.5" customHeight="1">
      <c r="A412" s="202"/>
      <c r="B412" s="1051"/>
      <c r="C412" s="1051"/>
      <c r="D412" s="206" t="s">
        <v>254</v>
      </c>
      <c r="E412" s="236"/>
      <c r="F412" s="236"/>
      <c r="G412" s="235"/>
      <c r="H412" s="445"/>
      <c r="I412" s="445"/>
      <c r="J412" s="446"/>
      <c r="K412" s="445"/>
      <c r="L412" s="445"/>
      <c r="M412" s="445"/>
      <c r="N412" s="445"/>
      <c r="O412" s="445"/>
      <c r="P412" s="445"/>
      <c r="Q412" s="526"/>
      <c r="R412" s="526"/>
      <c r="S412" s="526"/>
      <c r="T412" s="526"/>
      <c r="U412" s="526"/>
      <c r="V412" s="526"/>
      <c r="W412" s="526"/>
      <c r="X412" s="526"/>
      <c r="Y412" s="526"/>
      <c r="Z412" s="669"/>
      <c r="AA412" s="670"/>
      <c r="AB412" s="748"/>
      <c r="AC412" s="749"/>
      <c r="AD412" s="672"/>
      <c r="AE412" s="672"/>
      <c r="AF412" s="670"/>
      <c r="AG412" s="748"/>
      <c r="AH412" s="749"/>
      <c r="AI412" s="669"/>
      <c r="AJ412" s="672"/>
      <c r="AK412" s="670"/>
      <c r="AL412" s="748"/>
      <c r="AM412" s="749"/>
      <c r="AN412" s="750"/>
      <c r="AO412" s="331"/>
      <c r="AP412" s="331"/>
      <c r="AQ412" s="331"/>
      <c r="AR412" s="331"/>
      <c r="AS412" s="331"/>
      <c r="AT412" s="331"/>
      <c r="AU412" s="331"/>
      <c r="AV412" s="331"/>
      <c r="AW412" s="331"/>
      <c r="AX412" s="331"/>
      <c r="AY412" s="331"/>
      <c r="AZ412" s="331"/>
      <c r="BA412" s="331"/>
      <c r="BB412" s="204"/>
    </row>
    <row r="413" spans="1:54" ht="31.2">
      <c r="A413" s="207"/>
      <c r="B413" s="1052"/>
      <c r="C413" s="1052"/>
      <c r="D413" s="208" t="s">
        <v>7</v>
      </c>
      <c r="E413" s="233"/>
      <c r="F413" s="233"/>
      <c r="G413" s="234"/>
      <c r="H413" s="439"/>
      <c r="I413" s="439"/>
      <c r="J413" s="440"/>
      <c r="K413" s="439"/>
      <c r="L413" s="439"/>
      <c r="M413" s="439"/>
      <c r="N413" s="439"/>
      <c r="O413" s="439"/>
      <c r="P413" s="439"/>
      <c r="Q413" s="524"/>
      <c r="R413" s="524"/>
      <c r="S413" s="524"/>
      <c r="T413" s="524"/>
      <c r="U413" s="524"/>
      <c r="V413" s="524"/>
      <c r="W413" s="524"/>
      <c r="X413" s="524"/>
      <c r="Y413" s="524"/>
      <c r="Z413" s="674"/>
      <c r="AA413" s="663"/>
      <c r="AB413" s="746"/>
      <c r="AC413" s="751"/>
      <c r="AD413" s="665"/>
      <c r="AE413" s="665"/>
      <c r="AF413" s="663"/>
      <c r="AG413" s="746"/>
      <c r="AH413" s="751"/>
      <c r="AI413" s="674"/>
      <c r="AJ413" s="665"/>
      <c r="AK413" s="663"/>
      <c r="AL413" s="746"/>
      <c r="AM413" s="751"/>
      <c r="AN413" s="752"/>
      <c r="AO413" s="331"/>
      <c r="AP413" s="331"/>
      <c r="AQ413" s="331"/>
      <c r="AR413" s="331"/>
      <c r="AS413" s="331"/>
      <c r="AT413" s="331"/>
      <c r="AU413" s="331"/>
      <c r="AV413" s="331"/>
      <c r="AW413" s="331"/>
      <c r="AX413" s="331"/>
      <c r="AY413" s="331"/>
      <c r="AZ413" s="331"/>
      <c r="BA413" s="331"/>
      <c r="BB413" s="209"/>
    </row>
    <row r="414" spans="1:54" ht="22.5" customHeight="1">
      <c r="A414" s="581" t="s">
        <v>339</v>
      </c>
      <c r="B414" s="1050" t="s">
        <v>302</v>
      </c>
      <c r="C414" s="1050" t="s">
        <v>303</v>
      </c>
      <c r="D414" s="223" t="s">
        <v>5</v>
      </c>
      <c r="E414" s="269">
        <f>SUM(H414,K414,N414,Q414,T414,W414,Z414,AE414,AJ414,AO414,AT414,AY414)</f>
        <v>0</v>
      </c>
      <c r="F414" s="269">
        <f>SUM(I414,L414,O414,R414,U414,X414,AA414,AF414,AK414,AP414,AU414,AZ414)</f>
        <v>0</v>
      </c>
      <c r="G414" s="277" t="e">
        <f>SUM(F414/E414*100)</f>
        <v>#DIV/0!</v>
      </c>
      <c r="H414" s="436"/>
      <c r="I414" s="436"/>
      <c r="J414" s="437"/>
      <c r="K414" s="436"/>
      <c r="L414" s="436"/>
      <c r="M414" s="436"/>
      <c r="N414" s="436"/>
      <c r="O414" s="436"/>
      <c r="P414" s="436"/>
      <c r="Q414" s="523"/>
      <c r="R414" s="523"/>
      <c r="S414" s="523"/>
      <c r="T414" s="523"/>
      <c r="U414" s="523"/>
      <c r="V414" s="523"/>
      <c r="W414" s="523"/>
      <c r="X414" s="523"/>
      <c r="Y414" s="523"/>
      <c r="Z414" s="673"/>
      <c r="AA414" s="743"/>
      <c r="AB414" s="744"/>
      <c r="AC414" s="753"/>
      <c r="AD414" s="661"/>
      <c r="AE414" s="661"/>
      <c r="AF414" s="743"/>
      <c r="AG414" s="744"/>
      <c r="AH414" s="753"/>
      <c r="AI414" s="673"/>
      <c r="AJ414" s="661"/>
      <c r="AK414" s="743"/>
      <c r="AL414" s="744"/>
      <c r="AM414" s="753"/>
      <c r="AN414" s="745"/>
      <c r="AO414" s="330"/>
      <c r="AP414" s="330"/>
      <c r="AQ414" s="330"/>
      <c r="AR414" s="330"/>
      <c r="AS414" s="330"/>
      <c r="AT414" s="330"/>
      <c r="AU414" s="330"/>
      <c r="AV414" s="330"/>
      <c r="AW414" s="330"/>
      <c r="AX414" s="330"/>
      <c r="AY414" s="330"/>
      <c r="AZ414" s="330"/>
      <c r="BA414" s="330"/>
      <c r="BB414" s="155"/>
    </row>
    <row r="415" spans="1:54" ht="36.75" customHeight="1">
      <c r="A415" s="202"/>
      <c r="B415" s="1051"/>
      <c r="C415" s="1051"/>
      <c r="D415" s="203" t="s">
        <v>1</v>
      </c>
      <c r="E415" s="269"/>
      <c r="F415" s="269"/>
      <c r="G415" s="277"/>
      <c r="H415" s="439"/>
      <c r="I415" s="439"/>
      <c r="J415" s="440"/>
      <c r="K415" s="439"/>
      <c r="L415" s="439"/>
      <c r="M415" s="439"/>
      <c r="N415" s="439"/>
      <c r="O415" s="439"/>
      <c r="P415" s="439"/>
      <c r="Q415" s="524"/>
      <c r="R415" s="524"/>
      <c r="S415" s="524"/>
      <c r="T415" s="524"/>
      <c r="U415" s="524"/>
      <c r="V415" s="524"/>
      <c r="W415" s="524"/>
      <c r="X415" s="524"/>
      <c r="Y415" s="524"/>
      <c r="Z415" s="674"/>
      <c r="AA415" s="663"/>
      <c r="AB415" s="746"/>
      <c r="AC415" s="751"/>
      <c r="AD415" s="665"/>
      <c r="AE415" s="665"/>
      <c r="AF415" s="663"/>
      <c r="AG415" s="746"/>
      <c r="AH415" s="751"/>
      <c r="AI415" s="674"/>
      <c r="AJ415" s="665"/>
      <c r="AK415" s="663"/>
      <c r="AL415" s="746"/>
      <c r="AM415" s="751"/>
      <c r="AN415" s="752"/>
      <c r="AO415" s="331"/>
      <c r="AP415" s="331"/>
      <c r="AQ415" s="331"/>
      <c r="AR415" s="331"/>
      <c r="AS415" s="331"/>
      <c r="AT415" s="331"/>
      <c r="AU415" s="331"/>
      <c r="AV415" s="331"/>
      <c r="AW415" s="331"/>
      <c r="AX415" s="331"/>
      <c r="AY415" s="331"/>
      <c r="AZ415" s="331"/>
      <c r="BA415" s="331"/>
      <c r="BB415" s="204"/>
    </row>
    <row r="416" spans="1:54" ht="31.2">
      <c r="A416" s="202"/>
      <c r="B416" s="1051"/>
      <c r="C416" s="1051"/>
      <c r="D416" s="205" t="s">
        <v>362</v>
      </c>
      <c r="E416" s="269"/>
      <c r="F416" s="269"/>
      <c r="G416" s="277"/>
      <c r="H416" s="442"/>
      <c r="I416" s="442"/>
      <c r="J416" s="443"/>
      <c r="K416" s="442"/>
      <c r="L416" s="442"/>
      <c r="M416" s="442"/>
      <c r="N416" s="442"/>
      <c r="O416" s="442"/>
      <c r="P416" s="442"/>
      <c r="Q416" s="525"/>
      <c r="R416" s="525"/>
      <c r="S416" s="525"/>
      <c r="T416" s="525"/>
      <c r="U416" s="525"/>
      <c r="V416" s="525"/>
      <c r="W416" s="525"/>
      <c r="X416" s="525"/>
      <c r="Y416" s="525"/>
      <c r="Z416" s="676"/>
      <c r="AA416" s="666"/>
      <c r="AB416" s="747"/>
      <c r="AC416" s="754"/>
      <c r="AD416" s="668"/>
      <c r="AE416" s="668"/>
      <c r="AF416" s="666"/>
      <c r="AG416" s="747"/>
      <c r="AH416" s="754"/>
      <c r="AI416" s="676"/>
      <c r="AJ416" s="668"/>
      <c r="AK416" s="666"/>
      <c r="AL416" s="747"/>
      <c r="AM416" s="754"/>
      <c r="AN416" s="755"/>
      <c r="AO416" s="331"/>
      <c r="AP416" s="331"/>
      <c r="AQ416" s="331"/>
      <c r="AR416" s="331"/>
      <c r="AS416" s="331"/>
      <c r="AT416" s="331"/>
      <c r="AU416" s="331"/>
      <c r="AV416" s="331"/>
      <c r="AW416" s="331"/>
      <c r="AX416" s="331"/>
      <c r="AY416" s="331"/>
      <c r="AZ416" s="331"/>
      <c r="BA416" s="331"/>
      <c r="BB416" s="204"/>
    </row>
    <row r="417" spans="1:54" ht="22.5" customHeight="1">
      <c r="A417" s="202"/>
      <c r="B417" s="1051"/>
      <c r="C417" s="1051"/>
      <c r="D417" s="206" t="s">
        <v>253</v>
      </c>
      <c r="E417" s="269">
        <f>SUM(H417,K417,N417,Q417,T417,W417,Z417,AE417,AJ417,AO417,AT417,AY417)</f>
        <v>0</v>
      </c>
      <c r="F417" s="269">
        <f>SUM(I417,L417,O417,R417,U417,X417,AA417,AF417,AK417,AP417,AU417,AZ417)</f>
        <v>0</v>
      </c>
      <c r="G417" s="277" t="e">
        <f>SUM(F417/E417*100)</f>
        <v>#DIV/0!</v>
      </c>
      <c r="H417" s="442"/>
      <c r="I417" s="442"/>
      <c r="J417" s="443"/>
      <c r="K417" s="442"/>
      <c r="L417" s="442"/>
      <c r="M417" s="442"/>
      <c r="N417" s="442"/>
      <c r="O417" s="442"/>
      <c r="P417" s="442"/>
      <c r="Q417" s="525"/>
      <c r="R417" s="525"/>
      <c r="S417" s="525"/>
      <c r="T417" s="525"/>
      <c r="U417" s="525"/>
      <c r="V417" s="525"/>
      <c r="W417" s="525"/>
      <c r="X417" s="525"/>
      <c r="Y417" s="525"/>
      <c r="Z417" s="676"/>
      <c r="AA417" s="666"/>
      <c r="AB417" s="747"/>
      <c r="AC417" s="754"/>
      <c r="AD417" s="668"/>
      <c r="AE417" s="668"/>
      <c r="AF417" s="666"/>
      <c r="AG417" s="747"/>
      <c r="AH417" s="754"/>
      <c r="AI417" s="676"/>
      <c r="AJ417" s="668"/>
      <c r="AK417" s="666"/>
      <c r="AL417" s="747"/>
      <c r="AM417" s="754"/>
      <c r="AN417" s="755"/>
      <c r="AO417" s="331"/>
      <c r="AP417" s="331"/>
      <c r="AQ417" s="331"/>
      <c r="AR417" s="331"/>
      <c r="AS417" s="331"/>
      <c r="AT417" s="331"/>
      <c r="AU417" s="331"/>
      <c r="AV417" s="331"/>
      <c r="AW417" s="331"/>
      <c r="AX417" s="331"/>
      <c r="AY417" s="331"/>
      <c r="AZ417" s="331"/>
      <c r="BA417" s="331"/>
      <c r="BB417" s="204"/>
    </row>
    <row r="418" spans="1:54" ht="85.5" customHeight="1">
      <c r="A418" s="202"/>
      <c r="B418" s="1051"/>
      <c r="C418" s="1051"/>
      <c r="D418" s="206" t="s">
        <v>261</v>
      </c>
      <c r="E418" s="269">
        <f>SUM(H418,K418,N418,Q418,T418,W418,Z418,AE418,AJ418,AO418,AT418,AY418)</f>
        <v>0</v>
      </c>
      <c r="F418" s="269">
        <f>SUM(I418,L418,O418,R418,U418,X418,AA418,AF418,AK418,AP418,AU418,AZ418)</f>
        <v>0</v>
      </c>
      <c r="G418" s="277" t="e">
        <f>SUM(F418/E418*100)</f>
        <v>#DIV/0!</v>
      </c>
      <c r="H418" s="445"/>
      <c r="I418" s="445"/>
      <c r="J418" s="446"/>
      <c r="K418" s="445"/>
      <c r="L418" s="445"/>
      <c r="M418" s="445"/>
      <c r="N418" s="445"/>
      <c r="O418" s="445"/>
      <c r="P418" s="445"/>
      <c r="Q418" s="526"/>
      <c r="R418" s="526"/>
      <c r="S418" s="526"/>
      <c r="T418" s="526"/>
      <c r="U418" s="526"/>
      <c r="V418" s="526"/>
      <c r="W418" s="526"/>
      <c r="X418" s="526"/>
      <c r="Y418" s="526"/>
      <c r="Z418" s="669"/>
      <c r="AA418" s="670"/>
      <c r="AB418" s="748"/>
      <c r="AC418" s="749"/>
      <c r="AD418" s="672"/>
      <c r="AE418" s="672"/>
      <c r="AF418" s="670"/>
      <c r="AG418" s="748"/>
      <c r="AH418" s="749"/>
      <c r="AI418" s="669"/>
      <c r="AJ418" s="672"/>
      <c r="AK418" s="670"/>
      <c r="AL418" s="748"/>
      <c r="AM418" s="749"/>
      <c r="AN418" s="750"/>
      <c r="AO418" s="331"/>
      <c r="AP418" s="331"/>
      <c r="AQ418" s="331"/>
      <c r="AR418" s="331"/>
      <c r="AS418" s="331"/>
      <c r="AT418" s="331"/>
      <c r="AU418" s="331"/>
      <c r="AV418" s="331"/>
      <c r="AW418" s="331"/>
      <c r="AX418" s="331"/>
      <c r="AY418" s="331"/>
      <c r="AZ418" s="331"/>
      <c r="BA418" s="331"/>
      <c r="BB418" s="204"/>
    </row>
    <row r="419" spans="1:54" ht="22.5" customHeight="1">
      <c r="A419" s="202"/>
      <c r="B419" s="1051"/>
      <c r="C419" s="1051"/>
      <c r="D419" s="206" t="s">
        <v>254</v>
      </c>
      <c r="E419" s="236"/>
      <c r="F419" s="236"/>
      <c r="G419" s="235"/>
      <c r="H419" s="445"/>
      <c r="I419" s="445"/>
      <c r="J419" s="446"/>
      <c r="K419" s="445"/>
      <c r="L419" s="445"/>
      <c r="M419" s="445"/>
      <c r="N419" s="445"/>
      <c r="O419" s="445"/>
      <c r="P419" s="445"/>
      <c r="Q419" s="526"/>
      <c r="R419" s="526"/>
      <c r="S419" s="526"/>
      <c r="T419" s="526"/>
      <c r="U419" s="526"/>
      <c r="V419" s="526"/>
      <c r="W419" s="526"/>
      <c r="X419" s="526"/>
      <c r="Y419" s="526"/>
      <c r="Z419" s="669"/>
      <c r="AA419" s="670"/>
      <c r="AB419" s="748"/>
      <c r="AC419" s="749"/>
      <c r="AD419" s="672"/>
      <c r="AE419" s="672"/>
      <c r="AF419" s="670"/>
      <c r="AG419" s="748"/>
      <c r="AH419" s="749"/>
      <c r="AI419" s="669"/>
      <c r="AJ419" s="672"/>
      <c r="AK419" s="670"/>
      <c r="AL419" s="748"/>
      <c r="AM419" s="749"/>
      <c r="AN419" s="750"/>
      <c r="AO419" s="331"/>
      <c r="AP419" s="331"/>
      <c r="AQ419" s="331"/>
      <c r="AR419" s="331"/>
      <c r="AS419" s="331"/>
      <c r="AT419" s="331"/>
      <c r="AU419" s="331"/>
      <c r="AV419" s="331"/>
      <c r="AW419" s="331"/>
      <c r="AX419" s="331"/>
      <c r="AY419" s="331"/>
      <c r="AZ419" s="331"/>
      <c r="BA419" s="331"/>
      <c r="BB419" s="204"/>
    </row>
    <row r="420" spans="1:54" ht="31.2">
      <c r="A420" s="207"/>
      <c r="B420" s="1052"/>
      <c r="C420" s="1052"/>
      <c r="D420" s="208" t="s">
        <v>7</v>
      </c>
      <c r="E420" s="233"/>
      <c r="F420" s="233"/>
      <c r="G420" s="234"/>
      <c r="H420" s="439"/>
      <c r="I420" s="439"/>
      <c r="J420" s="440"/>
      <c r="K420" s="439"/>
      <c r="L420" s="439"/>
      <c r="M420" s="439"/>
      <c r="N420" s="439"/>
      <c r="O420" s="439"/>
      <c r="P420" s="439"/>
      <c r="Q420" s="524"/>
      <c r="R420" s="524"/>
      <c r="S420" s="524"/>
      <c r="T420" s="524"/>
      <c r="U420" s="524"/>
      <c r="V420" s="524"/>
      <c r="W420" s="524"/>
      <c r="X420" s="524"/>
      <c r="Y420" s="524"/>
      <c r="Z420" s="674"/>
      <c r="AA420" s="663"/>
      <c r="AB420" s="746"/>
      <c r="AC420" s="751"/>
      <c r="AD420" s="665"/>
      <c r="AE420" s="665"/>
      <c r="AF420" s="663"/>
      <c r="AG420" s="746"/>
      <c r="AH420" s="751"/>
      <c r="AI420" s="674"/>
      <c r="AJ420" s="665"/>
      <c r="AK420" s="663"/>
      <c r="AL420" s="746"/>
      <c r="AM420" s="751"/>
      <c r="AN420" s="752"/>
      <c r="AO420" s="331"/>
      <c r="AP420" s="331"/>
      <c r="AQ420" s="331"/>
      <c r="AR420" s="331"/>
      <c r="AS420" s="331"/>
      <c r="AT420" s="331"/>
      <c r="AU420" s="331"/>
      <c r="AV420" s="331"/>
      <c r="AW420" s="331"/>
      <c r="AX420" s="331"/>
      <c r="AY420" s="331"/>
      <c r="AZ420" s="331"/>
      <c r="BA420" s="331"/>
      <c r="BB420" s="209"/>
    </row>
    <row r="421" spans="1:54" s="178" customFormat="1" ht="22.5" customHeight="1">
      <c r="A421" s="996"/>
      <c r="B421" s="1059" t="s">
        <v>340</v>
      </c>
      <c r="C421" s="999"/>
      <c r="D421" s="224" t="s">
        <v>5</v>
      </c>
      <c r="E421" s="286">
        <f>SUM(E400,E407,E414)</f>
        <v>0</v>
      </c>
      <c r="F421" s="286">
        <f>SUM(F400,F407,F414)</f>
        <v>0</v>
      </c>
      <c r="G421" s="287" t="e">
        <f>SUM(F421/E421*100)</f>
        <v>#DIV/0!</v>
      </c>
      <c r="H421" s="473"/>
      <c r="I421" s="473"/>
      <c r="J421" s="474"/>
      <c r="K421" s="473"/>
      <c r="L421" s="473"/>
      <c r="M421" s="473"/>
      <c r="N421" s="473"/>
      <c r="O421" s="473"/>
      <c r="P421" s="473"/>
      <c r="Q421" s="542"/>
      <c r="R421" s="542"/>
      <c r="S421" s="542"/>
      <c r="T421" s="542"/>
      <c r="U421" s="542"/>
      <c r="V421" s="542"/>
      <c r="W421" s="542"/>
      <c r="X421" s="542"/>
      <c r="Z421" s="776"/>
      <c r="AA421" s="761"/>
      <c r="AB421" s="762"/>
      <c r="AC421" s="777"/>
      <c r="AD421" s="778"/>
      <c r="AE421" s="778"/>
      <c r="AF421" s="761"/>
      <c r="AG421" s="762"/>
      <c r="AH421" s="777"/>
      <c r="AI421" s="776"/>
      <c r="AJ421" s="778"/>
      <c r="AK421" s="761"/>
      <c r="AL421" s="762"/>
      <c r="AM421" s="777"/>
      <c r="AN421" s="779"/>
      <c r="AO421" s="370"/>
      <c r="AP421" s="370"/>
      <c r="AQ421" s="370"/>
      <c r="AR421" s="370"/>
      <c r="AS421" s="370"/>
      <c r="AT421" s="370"/>
      <c r="AU421" s="370"/>
      <c r="AV421" s="370"/>
      <c r="AW421" s="370"/>
      <c r="AX421" s="370"/>
      <c r="AY421" s="370"/>
      <c r="AZ421" s="370"/>
      <c r="BA421" s="370"/>
      <c r="BB421" s="1017"/>
    </row>
    <row r="422" spans="1:54" s="178" customFormat="1" ht="36.75" customHeight="1">
      <c r="A422" s="997"/>
      <c r="B422" s="1060"/>
      <c r="C422" s="1000"/>
      <c r="D422" s="213" t="s">
        <v>1</v>
      </c>
      <c r="E422" s="286"/>
      <c r="F422" s="248"/>
      <c r="G422" s="287"/>
      <c r="H422" s="450"/>
      <c r="I422" s="450"/>
      <c r="J422" s="451"/>
      <c r="K422" s="450"/>
      <c r="L422" s="450"/>
      <c r="M422" s="450"/>
      <c r="N422" s="450"/>
      <c r="O422" s="450"/>
      <c r="P422" s="450"/>
      <c r="Q422" s="529"/>
      <c r="R422" s="529"/>
      <c r="S422" s="529"/>
      <c r="T422" s="529"/>
      <c r="U422" s="529"/>
      <c r="V422" s="529"/>
      <c r="W422" s="529"/>
      <c r="X422" s="529"/>
      <c r="Y422" s="529"/>
      <c r="Z422" s="690"/>
      <c r="AA422" s="764"/>
      <c r="AB422" s="765"/>
      <c r="AC422" s="774"/>
      <c r="AD422" s="694"/>
      <c r="AE422" s="694"/>
      <c r="AF422" s="764"/>
      <c r="AG422" s="765"/>
      <c r="AH422" s="774"/>
      <c r="AI422" s="690"/>
      <c r="AJ422" s="694"/>
      <c r="AK422" s="764"/>
      <c r="AL422" s="765"/>
      <c r="AM422" s="774"/>
      <c r="AN422" s="775"/>
      <c r="AO422" s="337"/>
      <c r="AP422" s="337"/>
      <c r="AQ422" s="337"/>
      <c r="AR422" s="337"/>
      <c r="AS422" s="337"/>
      <c r="AT422" s="337"/>
      <c r="AU422" s="337"/>
      <c r="AV422" s="337"/>
      <c r="AW422" s="337"/>
      <c r="AX422" s="337"/>
      <c r="AY422" s="337"/>
      <c r="AZ422" s="337"/>
      <c r="BA422" s="337"/>
      <c r="BB422" s="1018"/>
    </row>
    <row r="423" spans="1:54" s="178" customFormat="1" ht="31.5" customHeight="1">
      <c r="A423" s="997"/>
      <c r="B423" s="1060"/>
      <c r="C423" s="1000"/>
      <c r="D423" s="214" t="s">
        <v>362</v>
      </c>
      <c r="E423" s="286"/>
      <c r="F423" s="248"/>
      <c r="G423" s="287"/>
      <c r="H423" s="475"/>
      <c r="I423" s="475"/>
      <c r="J423" s="476"/>
      <c r="K423" s="475"/>
      <c r="L423" s="475"/>
      <c r="M423" s="475"/>
      <c r="N423" s="475"/>
      <c r="O423" s="475"/>
      <c r="P423" s="475"/>
      <c r="Q423" s="543"/>
      <c r="R423" s="543"/>
      <c r="S423" s="543"/>
      <c r="T423" s="543"/>
      <c r="U423" s="543"/>
      <c r="V423" s="543"/>
      <c r="W423" s="543"/>
      <c r="X423" s="543"/>
      <c r="Y423" s="543"/>
      <c r="Z423" s="780"/>
      <c r="AA423" s="766"/>
      <c r="AB423" s="767"/>
      <c r="AC423" s="781"/>
      <c r="AD423" s="782"/>
      <c r="AE423" s="782"/>
      <c r="AF423" s="766"/>
      <c r="AG423" s="767"/>
      <c r="AH423" s="781"/>
      <c r="AI423" s="780"/>
      <c r="AJ423" s="782"/>
      <c r="AK423" s="766"/>
      <c r="AL423" s="767"/>
      <c r="AM423" s="781"/>
      <c r="AN423" s="783"/>
      <c r="AO423" s="337"/>
      <c r="AP423" s="337"/>
      <c r="AQ423" s="337"/>
      <c r="AR423" s="337"/>
      <c r="AS423" s="337"/>
      <c r="AT423" s="337"/>
      <c r="AU423" s="337"/>
      <c r="AV423" s="337"/>
      <c r="AW423" s="337"/>
      <c r="AX423" s="337"/>
      <c r="AY423" s="337"/>
      <c r="AZ423" s="337"/>
      <c r="BA423" s="337"/>
      <c r="BB423" s="1018"/>
    </row>
    <row r="424" spans="1:54" s="178" customFormat="1" ht="22.5" customHeight="1">
      <c r="A424" s="997"/>
      <c r="B424" s="1060"/>
      <c r="C424" s="1000"/>
      <c r="D424" s="215" t="s">
        <v>253</v>
      </c>
      <c r="E424" s="286">
        <f>SUM(E403,E410,E417)</f>
        <v>0</v>
      </c>
      <c r="F424" s="286">
        <f>SUM(F403,F410,F417)</f>
        <v>0</v>
      </c>
      <c r="G424" s="287" t="e">
        <f>SUM(F424/E424*100)</f>
        <v>#DIV/0!</v>
      </c>
      <c r="H424" s="475"/>
      <c r="I424" s="475"/>
      <c r="J424" s="476"/>
      <c r="K424" s="475"/>
      <c r="L424" s="475"/>
      <c r="M424" s="475"/>
      <c r="N424" s="475"/>
      <c r="O424" s="475"/>
      <c r="P424" s="475"/>
      <c r="Q424" s="543"/>
      <c r="R424" s="543"/>
      <c r="S424" s="543"/>
      <c r="T424" s="543"/>
      <c r="U424" s="543"/>
      <c r="V424" s="543"/>
      <c r="W424" s="543"/>
      <c r="X424" s="543"/>
      <c r="Y424" s="543"/>
      <c r="Z424" s="780"/>
      <c r="AA424" s="766"/>
      <c r="AB424" s="767"/>
      <c r="AC424" s="781"/>
      <c r="AD424" s="782"/>
      <c r="AE424" s="782"/>
      <c r="AF424" s="766"/>
      <c r="AG424" s="767"/>
      <c r="AH424" s="781"/>
      <c r="AI424" s="780"/>
      <c r="AJ424" s="782"/>
      <c r="AK424" s="766"/>
      <c r="AL424" s="767"/>
      <c r="AM424" s="781"/>
      <c r="AN424" s="783"/>
      <c r="AO424" s="337"/>
      <c r="AP424" s="337"/>
      <c r="AQ424" s="337"/>
      <c r="AR424" s="337"/>
      <c r="AS424" s="337"/>
      <c r="AT424" s="337"/>
      <c r="AU424" s="337"/>
      <c r="AV424" s="337"/>
      <c r="AW424" s="337"/>
      <c r="AX424" s="337"/>
      <c r="AY424" s="337"/>
      <c r="AZ424" s="337"/>
      <c r="BA424" s="337"/>
      <c r="BB424" s="1018"/>
    </row>
    <row r="425" spans="1:54" s="178" customFormat="1" ht="85.5" customHeight="1">
      <c r="A425" s="997"/>
      <c r="B425" s="1060"/>
      <c r="C425" s="1000"/>
      <c r="D425" s="215" t="s">
        <v>261</v>
      </c>
      <c r="E425" s="286">
        <f>SUM(E404,E411,E418)</f>
        <v>0</v>
      </c>
      <c r="F425" s="286">
        <f>SUM(F404,F411,F418)</f>
        <v>0</v>
      </c>
      <c r="G425" s="287" t="e">
        <f>SUM(F425/E425*100)</f>
        <v>#DIV/0!</v>
      </c>
      <c r="H425" s="471"/>
      <c r="I425" s="471"/>
      <c r="J425" s="472"/>
      <c r="K425" s="471"/>
      <c r="L425" s="471"/>
      <c r="M425" s="471"/>
      <c r="N425" s="471"/>
      <c r="O425" s="471"/>
      <c r="P425" s="471"/>
      <c r="Q425" s="541"/>
      <c r="R425" s="541"/>
      <c r="S425" s="541"/>
      <c r="T425" s="541"/>
      <c r="U425" s="541"/>
      <c r="V425" s="541"/>
      <c r="W425" s="541"/>
      <c r="X425" s="541"/>
      <c r="Y425" s="541"/>
      <c r="Z425" s="770"/>
      <c r="AA425" s="768"/>
      <c r="AB425" s="769"/>
      <c r="AC425" s="771"/>
      <c r="AD425" s="772"/>
      <c r="AE425" s="772"/>
      <c r="AF425" s="768"/>
      <c r="AG425" s="769"/>
      <c r="AH425" s="771"/>
      <c r="AI425" s="770"/>
      <c r="AJ425" s="772"/>
      <c r="AK425" s="768"/>
      <c r="AL425" s="769"/>
      <c r="AM425" s="771"/>
      <c r="AN425" s="773"/>
      <c r="AO425" s="337"/>
      <c r="AP425" s="337"/>
      <c r="AQ425" s="337"/>
      <c r="AR425" s="337"/>
      <c r="AS425" s="337"/>
      <c r="AT425" s="337"/>
      <c r="AU425" s="337"/>
      <c r="AV425" s="337"/>
      <c r="AW425" s="337"/>
      <c r="AX425" s="337"/>
      <c r="AY425" s="337"/>
      <c r="AZ425" s="337"/>
      <c r="BA425" s="337"/>
      <c r="BB425" s="1018"/>
    </row>
    <row r="426" spans="1:54" s="178" customFormat="1" ht="22.5" customHeight="1">
      <c r="A426" s="997"/>
      <c r="B426" s="1060"/>
      <c r="C426" s="1000"/>
      <c r="D426" s="215" t="s">
        <v>254</v>
      </c>
      <c r="E426" s="250"/>
      <c r="F426" s="250"/>
      <c r="G426" s="251"/>
      <c r="H426" s="471"/>
      <c r="I426" s="471"/>
      <c r="J426" s="472"/>
      <c r="K426" s="471"/>
      <c r="L426" s="471"/>
      <c r="M426" s="471"/>
      <c r="N426" s="471"/>
      <c r="O426" s="471"/>
      <c r="P426" s="471"/>
      <c r="Q426" s="541"/>
      <c r="R426" s="541"/>
      <c r="S426" s="541"/>
      <c r="T426" s="541"/>
      <c r="U426" s="541"/>
      <c r="V426" s="541"/>
      <c r="W426" s="541"/>
      <c r="X426" s="541"/>
      <c r="Y426" s="541"/>
      <c r="Z426" s="770"/>
      <c r="AA426" s="768"/>
      <c r="AB426" s="769"/>
      <c r="AC426" s="771"/>
      <c r="AD426" s="772"/>
      <c r="AE426" s="772"/>
      <c r="AF426" s="768"/>
      <c r="AG426" s="769"/>
      <c r="AH426" s="771"/>
      <c r="AI426" s="770"/>
      <c r="AJ426" s="772"/>
      <c r="AK426" s="768"/>
      <c r="AL426" s="769"/>
      <c r="AM426" s="771"/>
      <c r="AN426" s="773"/>
      <c r="AO426" s="337"/>
      <c r="AP426" s="337"/>
      <c r="AQ426" s="337"/>
      <c r="AR426" s="337"/>
      <c r="AS426" s="337"/>
      <c r="AT426" s="337"/>
      <c r="AU426" s="337"/>
      <c r="AV426" s="337"/>
      <c r="AW426" s="337"/>
      <c r="AX426" s="337"/>
      <c r="AY426" s="337"/>
      <c r="AZ426" s="337"/>
      <c r="BA426" s="337"/>
      <c r="BB426" s="1018"/>
    </row>
    <row r="427" spans="1:54" s="178" customFormat="1" ht="31.2">
      <c r="A427" s="998"/>
      <c r="B427" s="1061"/>
      <c r="C427" s="1001"/>
      <c r="D427" s="216" t="s">
        <v>7</v>
      </c>
      <c r="E427" s="248"/>
      <c r="F427" s="248"/>
      <c r="G427" s="249"/>
      <c r="H427" s="450"/>
      <c r="I427" s="450"/>
      <c r="J427" s="451"/>
      <c r="K427" s="450"/>
      <c r="L427" s="450"/>
      <c r="M427" s="450"/>
      <c r="N427" s="450"/>
      <c r="O427" s="450"/>
      <c r="P427" s="450"/>
      <c r="Q427" s="529"/>
      <c r="R427" s="529"/>
      <c r="S427" s="529"/>
      <c r="T427" s="529"/>
      <c r="U427" s="529"/>
      <c r="V427" s="529"/>
      <c r="W427" s="529"/>
      <c r="X427" s="529"/>
      <c r="Y427" s="529"/>
      <c r="Z427" s="690"/>
      <c r="AA427" s="764"/>
      <c r="AB427" s="765"/>
      <c r="AC427" s="774"/>
      <c r="AD427" s="694"/>
      <c r="AE427" s="694"/>
      <c r="AF427" s="764"/>
      <c r="AG427" s="765"/>
      <c r="AH427" s="774"/>
      <c r="AI427" s="690"/>
      <c r="AJ427" s="694"/>
      <c r="AK427" s="764"/>
      <c r="AL427" s="765"/>
      <c r="AM427" s="774"/>
      <c r="AN427" s="775"/>
      <c r="AO427" s="337"/>
      <c r="AP427" s="337"/>
      <c r="AQ427" s="337"/>
      <c r="AR427" s="337"/>
      <c r="AS427" s="337"/>
      <c r="AT427" s="337"/>
      <c r="AU427" s="337"/>
      <c r="AV427" s="337"/>
      <c r="AW427" s="337"/>
      <c r="AX427" s="337"/>
      <c r="AY427" s="337"/>
      <c r="AZ427" s="337"/>
      <c r="BA427" s="337"/>
      <c r="BB427" s="1019"/>
    </row>
    <row r="428" spans="1:54" s="179" customFormat="1" ht="21" customHeight="1">
      <c r="A428" s="1014"/>
      <c r="B428" s="1041" t="s">
        <v>229</v>
      </c>
      <c r="C428" s="1044"/>
      <c r="D428" s="219" t="s">
        <v>5</v>
      </c>
      <c r="E428" s="284">
        <f>SUM(E421,E386)</f>
        <v>250</v>
      </c>
      <c r="F428" s="284">
        <f>SUM(F421,F386)</f>
        <v>250</v>
      </c>
      <c r="G428" s="244">
        <f>SUM(F428/E428*100)</f>
        <v>100</v>
      </c>
      <c r="H428" s="477">
        <f>SUM(H386)</f>
        <v>0</v>
      </c>
      <c r="I428" s="477">
        <f>SUM(I386)</f>
        <v>0</v>
      </c>
      <c r="J428" s="478" t="e">
        <f>SUM(I428/H428*100)</f>
        <v>#DIV/0!</v>
      </c>
      <c r="K428" s="477">
        <f>SUM(K386)</f>
        <v>0</v>
      </c>
      <c r="L428" s="477">
        <f>SUM(L386)</f>
        <v>0</v>
      </c>
      <c r="M428" s="478" t="e">
        <f>SUM(L428/K428*100)</f>
        <v>#DIV/0!</v>
      </c>
      <c r="N428" s="477">
        <f>SUM(N386)</f>
        <v>0</v>
      </c>
      <c r="O428" s="477">
        <f>SUM(O386)</f>
        <v>0</v>
      </c>
      <c r="P428" s="478" t="e">
        <f>SUM(O428/N428*100)</f>
        <v>#DIV/0!</v>
      </c>
      <c r="Q428" s="544">
        <f>SUM(Q386)</f>
        <v>125</v>
      </c>
      <c r="R428" s="544">
        <f>SUM(R386)</f>
        <v>125</v>
      </c>
      <c r="S428" s="545">
        <f>SUM(R428/Q428*100)</f>
        <v>100</v>
      </c>
      <c r="T428" s="544">
        <f>SUM(T386)</f>
        <v>125</v>
      </c>
      <c r="U428" s="544">
        <f>SUM(U386)</f>
        <v>125</v>
      </c>
      <c r="V428" s="545">
        <f>SUM(U428/T428*100)</f>
        <v>100</v>
      </c>
      <c r="W428" s="544">
        <f>SUM(W386)</f>
        <v>0</v>
      </c>
      <c r="X428" s="544">
        <f>SUM(X386)</f>
        <v>0</v>
      </c>
      <c r="Y428" s="545" t="e">
        <f>SUM(X428/W428*100)</f>
        <v>#DIV/0!</v>
      </c>
      <c r="Z428" s="784">
        <f>SUM(Z386)</f>
        <v>0</v>
      </c>
      <c r="AA428" s="721"/>
      <c r="AB428" s="722"/>
      <c r="AC428" s="784">
        <f>SUM(AC386)</f>
        <v>0</v>
      </c>
      <c r="AD428" s="785" t="e">
        <f>SUM(AC428/Z428*100)</f>
        <v>#DIV/0!</v>
      </c>
      <c r="AE428" s="784">
        <f>SUM(AE386)</f>
        <v>0</v>
      </c>
      <c r="AF428" s="721"/>
      <c r="AG428" s="722"/>
      <c r="AH428" s="784">
        <f>SUM(AH386)</f>
        <v>0</v>
      </c>
      <c r="AI428" s="785" t="e">
        <f>SUM(AH428/AE428*100)</f>
        <v>#DIV/0!</v>
      </c>
      <c r="AJ428" s="784">
        <f>SUM(AJ386)</f>
        <v>0</v>
      </c>
      <c r="AK428" s="721"/>
      <c r="AL428" s="722"/>
      <c r="AM428" s="784">
        <f>SUM(AM386)</f>
        <v>0</v>
      </c>
      <c r="AN428" s="785" t="e">
        <f>SUM(AM428/AJ428*100)</f>
        <v>#DIV/0!</v>
      </c>
      <c r="AO428" s="371">
        <f>SUM(AO386)</f>
        <v>0</v>
      </c>
      <c r="AP428" s="349"/>
      <c r="AQ428" s="349"/>
      <c r="AR428" s="371">
        <f>SUM(AR386)</f>
        <v>0</v>
      </c>
      <c r="AS428" s="372" t="e">
        <f>SUM(AR428/AO428*100)</f>
        <v>#DIV/0!</v>
      </c>
      <c r="AT428" s="371">
        <f>SUM(AT386)</f>
        <v>0</v>
      </c>
      <c r="AU428" s="349"/>
      <c r="AV428" s="349"/>
      <c r="AW428" s="371">
        <f>SUM(AW386)</f>
        <v>0</v>
      </c>
      <c r="AX428" s="372" t="e">
        <f>SUM(AW428/AT428*100)</f>
        <v>#DIV/0!</v>
      </c>
      <c r="AY428" s="371">
        <f>SUM(AY386)</f>
        <v>0</v>
      </c>
      <c r="AZ428" s="371">
        <f>SUM(AZ386)</f>
        <v>0</v>
      </c>
      <c r="BA428" s="372" t="e">
        <f>SUM(AZ428/AW428*100)</f>
        <v>#DIV/0!</v>
      </c>
      <c r="BB428" s="979"/>
    </row>
    <row r="429" spans="1:54" s="179" customFormat="1" ht="15.6">
      <c r="A429" s="1015"/>
      <c r="B429" s="1042"/>
      <c r="C429" s="1045"/>
      <c r="D429" s="220" t="s">
        <v>1</v>
      </c>
      <c r="E429" s="284"/>
      <c r="F429" s="284"/>
      <c r="G429" s="244"/>
      <c r="H429" s="479"/>
      <c r="I429" s="479"/>
      <c r="J429" s="480"/>
      <c r="K429" s="479"/>
      <c r="L429" s="479"/>
      <c r="M429" s="480"/>
      <c r="N429" s="479"/>
      <c r="O429" s="479"/>
      <c r="P429" s="480"/>
      <c r="Q429" s="546"/>
      <c r="R429" s="546"/>
      <c r="S429" s="547"/>
      <c r="T429" s="546"/>
      <c r="U429" s="546"/>
      <c r="V429" s="547"/>
      <c r="W429" s="546"/>
      <c r="X429" s="546"/>
      <c r="Y429" s="547"/>
      <c r="Z429" s="786"/>
      <c r="AA429" s="727"/>
      <c r="AB429" s="728"/>
      <c r="AC429" s="786"/>
      <c r="AD429" s="785"/>
      <c r="AE429" s="786"/>
      <c r="AF429" s="727"/>
      <c r="AG429" s="728"/>
      <c r="AH429" s="786"/>
      <c r="AI429" s="785"/>
      <c r="AJ429" s="786"/>
      <c r="AK429" s="727"/>
      <c r="AL429" s="728"/>
      <c r="AM429" s="786"/>
      <c r="AN429" s="785"/>
      <c r="AO429" s="353"/>
      <c r="AP429" s="353"/>
      <c r="AQ429" s="353"/>
      <c r="AR429" s="353"/>
      <c r="AS429" s="372"/>
      <c r="AT429" s="353"/>
      <c r="AU429" s="353"/>
      <c r="AV429" s="353"/>
      <c r="AW429" s="353"/>
      <c r="AX429" s="372"/>
      <c r="AY429" s="353"/>
      <c r="AZ429" s="353"/>
      <c r="BA429" s="372"/>
      <c r="BB429" s="980"/>
    </row>
    <row r="430" spans="1:54" s="179" customFormat="1" ht="54" customHeight="1">
      <c r="A430" s="1015"/>
      <c r="B430" s="1042"/>
      <c r="C430" s="1045"/>
      <c r="D430" s="221" t="s">
        <v>362</v>
      </c>
      <c r="E430" s="284"/>
      <c r="F430" s="284"/>
      <c r="G430" s="244"/>
      <c r="H430" s="481"/>
      <c r="I430" s="481"/>
      <c r="J430" s="482"/>
      <c r="K430" s="481"/>
      <c r="L430" s="481"/>
      <c r="M430" s="482"/>
      <c r="N430" s="481"/>
      <c r="O430" s="481"/>
      <c r="P430" s="482"/>
      <c r="Q430" s="548"/>
      <c r="R430" s="548"/>
      <c r="S430" s="549"/>
      <c r="T430" s="548"/>
      <c r="U430" s="548"/>
      <c r="V430" s="549"/>
      <c r="W430" s="548"/>
      <c r="X430" s="548"/>
      <c r="Y430" s="549"/>
      <c r="Z430" s="787"/>
      <c r="AA430" s="731"/>
      <c r="AB430" s="732"/>
      <c r="AC430" s="787"/>
      <c r="AD430" s="785"/>
      <c r="AE430" s="787"/>
      <c r="AF430" s="731"/>
      <c r="AG430" s="732"/>
      <c r="AH430" s="787"/>
      <c r="AI430" s="785"/>
      <c r="AJ430" s="787"/>
      <c r="AK430" s="731"/>
      <c r="AL430" s="732"/>
      <c r="AM430" s="787"/>
      <c r="AN430" s="785"/>
      <c r="AO430" s="373"/>
      <c r="AP430" s="353"/>
      <c r="AQ430" s="353"/>
      <c r="AR430" s="373"/>
      <c r="AS430" s="372"/>
      <c r="AT430" s="373"/>
      <c r="AU430" s="353"/>
      <c r="AV430" s="353"/>
      <c r="AW430" s="373"/>
      <c r="AX430" s="372"/>
      <c r="AY430" s="373"/>
      <c r="AZ430" s="373"/>
      <c r="BA430" s="372"/>
      <c r="BB430" s="980"/>
    </row>
    <row r="431" spans="1:54" s="179" customFormat="1" ht="21" customHeight="1">
      <c r="A431" s="1015"/>
      <c r="B431" s="1042"/>
      <c r="C431" s="1045"/>
      <c r="D431" s="222" t="s">
        <v>253</v>
      </c>
      <c r="E431" s="284">
        <f>SUM(E389)</f>
        <v>250</v>
      </c>
      <c r="F431" s="284">
        <f>SUM(F389)</f>
        <v>250</v>
      </c>
      <c r="G431" s="244">
        <f>SUM(F431/E431*100)</f>
        <v>100</v>
      </c>
      <c r="H431" s="477">
        <f>SUM(H389)</f>
        <v>0</v>
      </c>
      <c r="I431" s="477">
        <f>SUM(I389)</f>
        <v>0</v>
      </c>
      <c r="J431" s="478" t="e">
        <f>SUM(I431/H431*100)</f>
        <v>#DIV/0!</v>
      </c>
      <c r="K431" s="477">
        <f>SUM(K389)</f>
        <v>0</v>
      </c>
      <c r="L431" s="477">
        <f>SUM(L389)</f>
        <v>0</v>
      </c>
      <c r="M431" s="478" t="e">
        <f>SUM(L431/K431*100)</f>
        <v>#DIV/0!</v>
      </c>
      <c r="N431" s="477">
        <f>SUM(N389)</f>
        <v>0</v>
      </c>
      <c r="O431" s="477">
        <f>SUM(O389)</f>
        <v>0</v>
      </c>
      <c r="P431" s="478" t="e">
        <f>SUM(O431/N431*100)</f>
        <v>#DIV/0!</v>
      </c>
      <c r="Q431" s="544">
        <f>SUM(Q389)</f>
        <v>125</v>
      </c>
      <c r="R431" s="544">
        <f>SUM(R389)</f>
        <v>125</v>
      </c>
      <c r="S431" s="545">
        <f>SUM(R431/Q431*100)</f>
        <v>100</v>
      </c>
      <c r="T431" s="544">
        <f>SUM(T389)</f>
        <v>125</v>
      </c>
      <c r="U431" s="544">
        <f>SUM(U389)</f>
        <v>125</v>
      </c>
      <c r="V431" s="545">
        <f>SUM(U431/T431*100)</f>
        <v>100</v>
      </c>
      <c r="W431" s="544">
        <f>SUM(W389)</f>
        <v>0</v>
      </c>
      <c r="X431" s="544">
        <f>SUM(X389)</f>
        <v>0</v>
      </c>
      <c r="Y431" s="545" t="e">
        <f>SUM(X431/W431*100)</f>
        <v>#DIV/0!</v>
      </c>
      <c r="Z431" s="784">
        <f>SUM(Z389)</f>
        <v>0</v>
      </c>
      <c r="AA431" s="731"/>
      <c r="AB431" s="732"/>
      <c r="AC431" s="784">
        <f>SUM(AC389)</f>
        <v>0</v>
      </c>
      <c r="AD431" s="785" t="e">
        <f>SUM(AC431/Z431*100)</f>
        <v>#DIV/0!</v>
      </c>
      <c r="AE431" s="784">
        <f>SUM(AE389)</f>
        <v>0</v>
      </c>
      <c r="AF431" s="731"/>
      <c r="AG431" s="732"/>
      <c r="AH431" s="784">
        <f>SUM(AH389)</f>
        <v>0</v>
      </c>
      <c r="AI431" s="785" t="e">
        <f>SUM(AH431/AE431*100)</f>
        <v>#DIV/0!</v>
      </c>
      <c r="AJ431" s="784">
        <f>SUM(AJ389)</f>
        <v>0</v>
      </c>
      <c r="AK431" s="731"/>
      <c r="AL431" s="732"/>
      <c r="AM431" s="784">
        <f>SUM(AM389)</f>
        <v>0</v>
      </c>
      <c r="AN431" s="785" t="e">
        <f>SUM(AM431/AJ431*100)</f>
        <v>#DIV/0!</v>
      </c>
      <c r="AO431" s="371">
        <f>SUM(AO389)</f>
        <v>0</v>
      </c>
      <c r="AP431" s="353"/>
      <c r="AQ431" s="353"/>
      <c r="AR431" s="371">
        <f>SUM(AR389)</f>
        <v>0</v>
      </c>
      <c r="AS431" s="372" t="e">
        <f>SUM(AR431/AO431*100)</f>
        <v>#DIV/0!</v>
      </c>
      <c r="AT431" s="371">
        <f>SUM(AT389)</f>
        <v>0</v>
      </c>
      <c r="AU431" s="353"/>
      <c r="AV431" s="353"/>
      <c r="AW431" s="371">
        <f>SUM(AW389)</f>
        <v>0</v>
      </c>
      <c r="AX431" s="372" t="e">
        <f>SUM(AW431/AT431*100)</f>
        <v>#DIV/0!</v>
      </c>
      <c r="AY431" s="371">
        <f>SUM(AY389)</f>
        <v>0</v>
      </c>
      <c r="AZ431" s="371">
        <f>SUM(AZ389)</f>
        <v>0</v>
      </c>
      <c r="BA431" s="372" t="e">
        <f>SUM(AZ431/AW431*100)</f>
        <v>#DIV/0!</v>
      </c>
      <c r="BB431" s="980"/>
    </row>
    <row r="432" spans="1:54" s="179" customFormat="1" ht="82.5" customHeight="1">
      <c r="A432" s="1015"/>
      <c r="B432" s="1042"/>
      <c r="C432" s="1045"/>
      <c r="D432" s="222" t="s">
        <v>261</v>
      </c>
      <c r="E432" s="284">
        <f>SUM(E390)</f>
        <v>0</v>
      </c>
      <c r="F432" s="284">
        <f>SUM(F390)</f>
        <v>0</v>
      </c>
      <c r="G432" s="285" t="e">
        <f>SUM(F432/E432*100)</f>
        <v>#DIV/0!</v>
      </c>
      <c r="H432" s="477">
        <f>SUM(H390)</f>
        <v>0</v>
      </c>
      <c r="I432" s="477">
        <f>SUM(I390)</f>
        <v>0</v>
      </c>
      <c r="J432" s="478" t="e">
        <f>SUM(I432/H432*100)</f>
        <v>#DIV/0!</v>
      </c>
      <c r="K432" s="477">
        <f>SUM(K390)</f>
        <v>0</v>
      </c>
      <c r="L432" s="477">
        <f>SUM(L390)</f>
        <v>0</v>
      </c>
      <c r="M432" s="478" t="e">
        <f>SUM(L432/K432*100)</f>
        <v>#DIV/0!</v>
      </c>
      <c r="N432" s="477">
        <f>SUM(N390)</f>
        <v>0</v>
      </c>
      <c r="O432" s="477">
        <f>SUM(O390)</f>
        <v>0</v>
      </c>
      <c r="P432" s="478" t="e">
        <f>SUM(O432/N432*100)</f>
        <v>#DIV/0!</v>
      </c>
      <c r="Q432" s="544">
        <f>SUM(Q390)</f>
        <v>0</v>
      </c>
      <c r="R432" s="544">
        <f>SUM(R390)</f>
        <v>0</v>
      </c>
      <c r="S432" s="545" t="e">
        <f>SUM(R432/Q432*100)</f>
        <v>#DIV/0!</v>
      </c>
      <c r="T432" s="544">
        <f>SUM(T390)</f>
        <v>0</v>
      </c>
      <c r="U432" s="544">
        <f>SUM(U390)</f>
        <v>0</v>
      </c>
      <c r="V432" s="545" t="e">
        <f>SUM(U432/T432*100)</f>
        <v>#DIV/0!</v>
      </c>
      <c r="W432" s="544">
        <f>SUM(W390)</f>
        <v>0</v>
      </c>
      <c r="X432" s="544">
        <f>SUM(X390)</f>
        <v>0</v>
      </c>
      <c r="Y432" s="545" t="e">
        <f>SUM(X432/W432*100)</f>
        <v>#DIV/0!</v>
      </c>
      <c r="Z432" s="784">
        <f>SUM(Z390)</f>
        <v>0</v>
      </c>
      <c r="AA432" s="735"/>
      <c r="AB432" s="736"/>
      <c r="AC432" s="784">
        <f>SUM(AC390)</f>
        <v>0</v>
      </c>
      <c r="AD432" s="785" t="e">
        <f>SUM(AC432/Z432*100)</f>
        <v>#DIV/0!</v>
      </c>
      <c r="AE432" s="784">
        <f>SUM(AE390)</f>
        <v>0</v>
      </c>
      <c r="AF432" s="735"/>
      <c r="AG432" s="736"/>
      <c r="AH432" s="784">
        <f>SUM(AH390)</f>
        <v>0</v>
      </c>
      <c r="AI432" s="785" t="e">
        <f>SUM(AH432/AE432*100)</f>
        <v>#DIV/0!</v>
      </c>
      <c r="AJ432" s="784">
        <f>SUM(AJ390)</f>
        <v>0</v>
      </c>
      <c r="AK432" s="735"/>
      <c r="AL432" s="736"/>
      <c r="AM432" s="784">
        <f>SUM(AM390)</f>
        <v>0</v>
      </c>
      <c r="AN432" s="785" t="e">
        <f>SUM(AM432/AJ432*100)</f>
        <v>#DIV/0!</v>
      </c>
      <c r="AO432" s="371">
        <f>SUM(AO390)</f>
        <v>0</v>
      </c>
      <c r="AP432" s="353"/>
      <c r="AQ432" s="353"/>
      <c r="AR432" s="371">
        <f>SUM(AR390)</f>
        <v>0</v>
      </c>
      <c r="AS432" s="372" t="e">
        <f>SUM(AR432/AO432*100)</f>
        <v>#DIV/0!</v>
      </c>
      <c r="AT432" s="371">
        <f>SUM(AT390)</f>
        <v>0</v>
      </c>
      <c r="AU432" s="353"/>
      <c r="AV432" s="353"/>
      <c r="AW432" s="371">
        <f>SUM(AW390)</f>
        <v>0</v>
      </c>
      <c r="AX432" s="372" t="e">
        <f>SUM(AW432/AT432*100)</f>
        <v>#DIV/0!</v>
      </c>
      <c r="AY432" s="371">
        <f>SUM(AY390)</f>
        <v>0</v>
      </c>
      <c r="AZ432" s="371">
        <f>SUM(AZ390)</f>
        <v>0</v>
      </c>
      <c r="BA432" s="372" t="e">
        <f>SUM(AZ432/AW432*100)</f>
        <v>#DIV/0!</v>
      </c>
      <c r="BB432" s="980"/>
    </row>
    <row r="433" spans="1:54" s="179" customFormat="1" ht="21" customHeight="1">
      <c r="A433" s="1015"/>
      <c r="B433" s="1042"/>
      <c r="C433" s="1045"/>
      <c r="D433" s="222" t="s">
        <v>254</v>
      </c>
      <c r="E433" s="246"/>
      <c r="F433" s="246"/>
      <c r="G433" s="247"/>
      <c r="H433" s="466"/>
      <c r="I433" s="466"/>
      <c r="J433" s="467"/>
      <c r="K433" s="466"/>
      <c r="L433" s="466"/>
      <c r="M433" s="466"/>
      <c r="N433" s="466"/>
      <c r="O433" s="466"/>
      <c r="P433" s="466"/>
      <c r="Q433" s="539"/>
      <c r="R433" s="539"/>
      <c r="S433" s="539"/>
      <c r="T433" s="539"/>
      <c r="U433" s="550"/>
      <c r="V433" s="539"/>
      <c r="W433" s="539"/>
      <c r="X433" s="539"/>
      <c r="Y433" s="539"/>
      <c r="Z433" s="739"/>
      <c r="AA433" s="735"/>
      <c r="AB433" s="736"/>
      <c r="AC433" s="741"/>
      <c r="AD433" s="740"/>
      <c r="AE433" s="739"/>
      <c r="AF433" s="735"/>
      <c r="AG433" s="736"/>
      <c r="AH433" s="741"/>
      <c r="AI433" s="740"/>
      <c r="AJ433" s="739"/>
      <c r="AK433" s="735"/>
      <c r="AL433" s="736"/>
      <c r="AM433" s="788"/>
      <c r="AN433" s="789"/>
      <c r="AO433" s="353"/>
      <c r="AP433" s="353"/>
      <c r="AQ433" s="353"/>
      <c r="AR433" s="353"/>
      <c r="AS433" s="353"/>
      <c r="AT433" s="353"/>
      <c r="AU433" s="353"/>
      <c r="AV433" s="353"/>
      <c r="AW433" s="353"/>
      <c r="AX433" s="353"/>
      <c r="AY433" s="353"/>
      <c r="AZ433" s="353"/>
      <c r="BA433" s="353"/>
      <c r="BB433" s="980"/>
    </row>
    <row r="434" spans="1:54" s="180" customFormat="1" ht="31.2">
      <c r="A434" s="1016"/>
      <c r="B434" s="1043"/>
      <c r="C434" s="1046"/>
      <c r="D434" s="225" t="s">
        <v>7</v>
      </c>
      <c r="E434" s="243"/>
      <c r="F434" s="243"/>
      <c r="G434" s="245"/>
      <c r="H434" s="479"/>
      <c r="I434" s="479"/>
      <c r="J434" s="480"/>
      <c r="K434" s="479"/>
      <c r="L434" s="479"/>
      <c r="M434" s="479"/>
      <c r="N434" s="479"/>
      <c r="O434" s="479"/>
      <c r="P434" s="479"/>
      <c r="Q434" s="546"/>
      <c r="R434" s="546"/>
      <c r="S434" s="546"/>
      <c r="T434" s="546"/>
      <c r="U434" s="551"/>
      <c r="V434" s="546"/>
      <c r="W434" s="546"/>
      <c r="X434" s="546"/>
      <c r="Y434" s="546"/>
      <c r="Z434" s="786"/>
      <c r="AA434" s="727"/>
      <c r="AB434" s="728"/>
      <c r="AC434" s="790"/>
      <c r="AD434" s="791"/>
      <c r="AE434" s="786"/>
      <c r="AF434" s="727"/>
      <c r="AG434" s="728"/>
      <c r="AH434" s="790"/>
      <c r="AI434" s="791"/>
      <c r="AJ434" s="786"/>
      <c r="AK434" s="727"/>
      <c r="AL434" s="728"/>
      <c r="AM434" s="792"/>
      <c r="AN434" s="793"/>
      <c r="AO434" s="353"/>
      <c r="AP434" s="353"/>
      <c r="AQ434" s="353"/>
      <c r="AR434" s="353"/>
      <c r="AS434" s="353"/>
      <c r="AT434" s="353"/>
      <c r="AU434" s="353"/>
      <c r="AV434" s="353"/>
      <c r="AW434" s="353"/>
      <c r="AX434" s="353"/>
      <c r="AY434" s="353"/>
      <c r="AZ434" s="353"/>
      <c r="BA434" s="353"/>
      <c r="BB434" s="981"/>
    </row>
    <row r="435" spans="1:54" ht="22.5" customHeight="1">
      <c r="A435" s="1022" t="s">
        <v>245</v>
      </c>
      <c r="B435" s="1023"/>
      <c r="C435" s="1023"/>
      <c r="D435" s="1023"/>
      <c r="E435" s="1023"/>
      <c r="F435" s="1023"/>
      <c r="G435" s="1023"/>
      <c r="H435" s="1023"/>
      <c r="I435" s="1023"/>
      <c r="J435" s="1023"/>
      <c r="K435" s="1023"/>
      <c r="L435" s="1023"/>
      <c r="M435" s="1023"/>
      <c r="N435" s="1023"/>
      <c r="O435" s="1023"/>
      <c r="P435" s="1023"/>
      <c r="Q435" s="1023"/>
      <c r="R435" s="1023"/>
      <c r="S435" s="1023"/>
      <c r="T435" s="1023"/>
      <c r="U435" s="1023"/>
      <c r="V435" s="1023"/>
      <c r="W435" s="1023"/>
      <c r="X435" s="1023"/>
      <c r="Y435" s="1023"/>
      <c r="Z435" s="1023"/>
      <c r="AA435" s="1023"/>
      <c r="AB435" s="1023"/>
      <c r="AC435" s="1023"/>
      <c r="AD435" s="1023"/>
      <c r="AE435" s="1023"/>
      <c r="AF435" s="1023"/>
      <c r="AG435" s="1023"/>
      <c r="AH435" s="1023"/>
      <c r="AI435" s="1023"/>
      <c r="AJ435" s="1023"/>
      <c r="AK435" s="1023"/>
      <c r="AL435" s="1023"/>
      <c r="AM435" s="1023"/>
      <c r="AN435" s="1023"/>
      <c r="AO435" s="1023"/>
      <c r="AP435" s="1023"/>
      <c r="AQ435" s="1023"/>
      <c r="AR435" s="1023"/>
      <c r="AS435" s="1023"/>
      <c r="AT435" s="1023"/>
      <c r="AU435" s="1023"/>
      <c r="AV435" s="1023"/>
      <c r="AW435" s="1023"/>
      <c r="AX435" s="1023"/>
      <c r="AY435" s="1023"/>
      <c r="AZ435" s="1023"/>
      <c r="BA435" s="1023"/>
      <c r="BB435" s="1024"/>
    </row>
    <row r="436" spans="1:54" ht="18.75" customHeight="1">
      <c r="A436" s="1025" t="s">
        <v>282</v>
      </c>
      <c r="B436" s="1026"/>
      <c r="C436" s="1027"/>
      <c r="D436" s="223" t="s">
        <v>5</v>
      </c>
      <c r="E436" s="294">
        <f>SUM(H436,K436,N436,Q436,T436,W436,Z436,AE436,AJ436,AO436,AT436,AY436)</f>
        <v>23910.685660000003</v>
      </c>
      <c r="F436" s="299">
        <f>SUM(I436,L436,O436,R436,U436,X436,AA436,AF436,AK436,AP436,AU436,AZ436)</f>
        <v>7861.4319600000008</v>
      </c>
      <c r="G436" s="288">
        <f>SUM(F436/E436*100)</f>
        <v>32.878320897134827</v>
      </c>
      <c r="H436" s="469">
        <f>SUM(H107,H115,H122,H129,H136,H171,H284)</f>
        <v>43</v>
      </c>
      <c r="I436" s="469">
        <f>SUM(I107,I115,I122,I129,I136,I171,I284)</f>
        <v>43</v>
      </c>
      <c r="J436" s="437">
        <f>SUM(I436/H436*100)</f>
        <v>100</v>
      </c>
      <c r="K436" s="469">
        <f>SUM(K107,K115,K122,K129,K136,K171,K284)</f>
        <v>452.62016000000006</v>
      </c>
      <c r="L436" s="469">
        <f>SUM(L107,L115,L122,L129,L136,L171,L284)</f>
        <v>452.62016000000006</v>
      </c>
      <c r="M436" s="437">
        <f>SUM(L436/K436*100)</f>
        <v>100</v>
      </c>
      <c r="N436" s="469">
        <f>SUM(N107,N115,N122,N129,N136,N171,N284)</f>
        <v>304.03732000000002</v>
      </c>
      <c r="O436" s="469">
        <f>SUM(O107,O115,O122,O129,O136,O171,O284)</f>
        <v>304.03732000000002</v>
      </c>
      <c r="P436" s="437">
        <f>SUM(O436/N436*100)</f>
        <v>100</v>
      </c>
      <c r="Q436" s="552">
        <f>SUM(Q107,Q115,Q122,Q129,Q136,Q171,Q284)</f>
        <v>256.81116000000003</v>
      </c>
      <c r="R436" s="552">
        <f>SUM(R107,R115,R122,R129,R136,R171,R284)</f>
        <v>256.81116000000003</v>
      </c>
      <c r="S436" s="899">
        <f>SUM(R436/Q436*100)</f>
        <v>100</v>
      </c>
      <c r="T436" s="552">
        <f>SUM(T107,T115,T122,T129,T136,T171,T284)</f>
        <v>140.24596</v>
      </c>
      <c r="U436" s="552">
        <f>SUM(U107,U115,U122,U129,U136,U171,U284)</f>
        <v>140.24596</v>
      </c>
      <c r="V436" s="553">
        <f>SUM(U436/T436*100)</f>
        <v>100</v>
      </c>
      <c r="W436" s="552">
        <f>SUM(W107,W115,W122,W129,W136,W171,W284)</f>
        <v>6664.7173600000006</v>
      </c>
      <c r="X436" s="552">
        <f>SUM(X107,X115,X122,X129,X136,X171,X284)</f>
        <v>6664.7173600000006</v>
      </c>
      <c r="Y436" s="553">
        <f>SUM(X436/W436*100)</f>
        <v>100</v>
      </c>
      <c r="Z436" s="794">
        <f>SUM(Z107,Z115,Z122,Z129,Z136,Z171,Z284)</f>
        <v>371.05246</v>
      </c>
      <c r="AA436" s="743"/>
      <c r="AB436" s="795"/>
      <c r="AC436" s="794">
        <f>SUM(AC107,AC115,AC122,AC129,AC136,AC171,AC284)</f>
        <v>371.05246</v>
      </c>
      <c r="AD436" s="796">
        <f>SUM(AC436/Z436*100)</f>
        <v>100</v>
      </c>
      <c r="AE436" s="794">
        <f>SUM(AE107,AE115,AE122,AE129,AE136,AE171,AE284)</f>
        <v>797.83456999999999</v>
      </c>
      <c r="AF436" s="743"/>
      <c r="AG436" s="795"/>
      <c r="AH436" s="794">
        <f>SUM(AH107,AH115,AH122,AH129,AH136,AH171,AH284)</f>
        <v>797.83456999999999</v>
      </c>
      <c r="AI436" s="796">
        <f>SUM(AH436/AE436*100)</f>
        <v>100</v>
      </c>
      <c r="AJ436" s="794">
        <f>SUM(AJ107,AJ115,AJ122,AJ129,AJ136,AJ171,AJ284)</f>
        <v>11051.45</v>
      </c>
      <c r="AK436" s="743"/>
      <c r="AL436" s="795"/>
      <c r="AM436" s="794">
        <f>SUM(AM107,AM115,AM122,AM129,AM136,AM171,AM284)</f>
        <v>11051.45</v>
      </c>
      <c r="AN436" s="796">
        <f>SUM(AM436/AJ436*100)</f>
        <v>100</v>
      </c>
      <c r="AO436" s="333">
        <f>SUM(AO107,AO115,AO122,AO129,AO136,AO171,AO284)</f>
        <v>413.82412999999997</v>
      </c>
      <c r="AP436" s="330"/>
      <c r="AQ436" s="330"/>
      <c r="AR436" s="333">
        <f>SUM(AR107,AR115,AR122,AR129,AR136,AR171,AR284)</f>
        <v>413.82412999999997</v>
      </c>
      <c r="AS436" s="374">
        <f>SUM(AR436/AO436*100)</f>
        <v>100</v>
      </c>
      <c r="AT436" s="333">
        <f>SUM(AT107,AT115,AT122,AT129,AT136,AT171,AT284)</f>
        <v>2072.4998399999999</v>
      </c>
      <c r="AU436" s="330"/>
      <c r="AV436" s="330"/>
      <c r="AW436" s="333">
        <f>SUM(AW107,AW115,AW122,AW129,AW136,AW171,AW284)</f>
        <v>0</v>
      </c>
      <c r="AX436" s="374">
        <f>SUM(AW436/AT436*100)</f>
        <v>0</v>
      </c>
      <c r="AY436" s="333">
        <f>SUM(AY107,AY115,AY122,AY129,AY136,AY171,AY284)</f>
        <v>1342.5926999999999</v>
      </c>
      <c r="AZ436" s="333">
        <f>SUM(AZ107,AZ115,AZ122,AZ129,AZ136,AZ171,AZ284)</f>
        <v>0</v>
      </c>
      <c r="BA436" s="374">
        <f>SUM(AZ436/AY436*100)</f>
        <v>0</v>
      </c>
      <c r="BB436" s="992"/>
    </row>
    <row r="437" spans="1:54" ht="15.6">
      <c r="A437" s="1028"/>
      <c r="B437" s="1029"/>
      <c r="C437" s="1030"/>
      <c r="D437" s="203" t="s">
        <v>1</v>
      </c>
      <c r="E437" s="299"/>
      <c r="F437" s="271"/>
      <c r="G437" s="288"/>
      <c r="H437" s="469"/>
      <c r="I437" s="469"/>
      <c r="J437" s="437"/>
      <c r="K437" s="469"/>
      <c r="L437" s="469"/>
      <c r="M437" s="437"/>
      <c r="N437" s="469"/>
      <c r="O437" s="469"/>
      <c r="P437" s="437"/>
      <c r="Q437" s="552"/>
      <c r="R437" s="552"/>
      <c r="S437" s="899"/>
      <c r="T437" s="552"/>
      <c r="U437" s="552"/>
      <c r="V437" s="553"/>
      <c r="W437" s="552"/>
      <c r="X437" s="552"/>
      <c r="Y437" s="553"/>
      <c r="Z437" s="794"/>
      <c r="AA437" s="663"/>
      <c r="AB437" s="664"/>
      <c r="AC437" s="794"/>
      <c r="AD437" s="796"/>
      <c r="AE437" s="794"/>
      <c r="AF437" s="663"/>
      <c r="AG437" s="664"/>
      <c r="AH437" s="794"/>
      <c r="AI437" s="796"/>
      <c r="AJ437" s="794"/>
      <c r="AK437" s="663"/>
      <c r="AL437" s="664"/>
      <c r="AM437" s="794"/>
      <c r="AN437" s="796"/>
      <c r="AO437" s="333"/>
      <c r="AP437" s="331"/>
      <c r="AQ437" s="331"/>
      <c r="AR437" s="333"/>
      <c r="AS437" s="374"/>
      <c r="AT437" s="333"/>
      <c r="AU437" s="331"/>
      <c r="AV437" s="331"/>
      <c r="AW437" s="333"/>
      <c r="AX437" s="374"/>
      <c r="AY437" s="333"/>
      <c r="AZ437" s="333"/>
      <c r="BA437" s="374"/>
      <c r="BB437" s="993"/>
    </row>
    <row r="438" spans="1:54" ht="31.2">
      <c r="A438" s="1028"/>
      <c r="B438" s="1029"/>
      <c r="C438" s="1030"/>
      <c r="D438" s="205" t="s">
        <v>362</v>
      </c>
      <c r="E438" s="299"/>
      <c r="F438" s="271"/>
      <c r="G438" s="288"/>
      <c r="H438" s="469"/>
      <c r="I438" s="469"/>
      <c r="J438" s="437"/>
      <c r="K438" s="469"/>
      <c r="L438" s="469"/>
      <c r="M438" s="437"/>
      <c r="N438" s="469"/>
      <c r="O438" s="469"/>
      <c r="P438" s="437"/>
      <c r="Q438" s="552"/>
      <c r="R438" s="552"/>
      <c r="S438" s="899"/>
      <c r="T438" s="552"/>
      <c r="U438" s="552"/>
      <c r="V438" s="553"/>
      <c r="W438" s="552"/>
      <c r="X438" s="552"/>
      <c r="Y438" s="553"/>
      <c r="Z438" s="794"/>
      <c r="AA438" s="666"/>
      <c r="AB438" s="667"/>
      <c r="AC438" s="794"/>
      <c r="AD438" s="796"/>
      <c r="AE438" s="794"/>
      <c r="AF438" s="666"/>
      <c r="AG438" s="667"/>
      <c r="AH438" s="794"/>
      <c r="AI438" s="796"/>
      <c r="AJ438" s="794"/>
      <c r="AK438" s="666"/>
      <c r="AL438" s="667"/>
      <c r="AM438" s="794"/>
      <c r="AN438" s="796"/>
      <c r="AO438" s="333"/>
      <c r="AP438" s="331"/>
      <c r="AQ438" s="331"/>
      <c r="AR438" s="333"/>
      <c r="AS438" s="374"/>
      <c r="AT438" s="333"/>
      <c r="AU438" s="331"/>
      <c r="AV438" s="331"/>
      <c r="AW438" s="333"/>
      <c r="AX438" s="374"/>
      <c r="AY438" s="333"/>
      <c r="AZ438" s="333"/>
      <c r="BA438" s="374"/>
      <c r="BB438" s="993"/>
    </row>
    <row r="439" spans="1:54" ht="20.25" customHeight="1">
      <c r="A439" s="1028"/>
      <c r="B439" s="1029"/>
      <c r="C439" s="1030"/>
      <c r="D439" s="206" t="s">
        <v>253</v>
      </c>
      <c r="E439" s="299">
        <f>SUM(H439,K439,N439,Q439,T439,W439,Z439,AE439,AJ439,AO439,AT439,AY439)</f>
        <v>23910.685660000003</v>
      </c>
      <c r="F439" s="271">
        <f t="shared" ref="F439" si="58">SUM(I439,L439,O439,R439,U439,X439,AC439,AH439,AM439,AR439,AW439,AZ439)</f>
        <v>20495.593120000001</v>
      </c>
      <c r="G439" s="288">
        <f>SUM(F439/E439*100)</f>
        <v>85.717295653662148</v>
      </c>
      <c r="H439" s="469">
        <f>SUM(H110,H118,H125,H132,H139,H174,H287)</f>
        <v>43</v>
      </c>
      <c r="I439" s="469">
        <f>SUM(I110,I118,I125,I132,I139,I174,I287)</f>
        <v>43</v>
      </c>
      <c r="J439" s="437">
        <f>SUM(I439/H439*100)</f>
        <v>100</v>
      </c>
      <c r="K439" s="469">
        <f>SUM(K110,K118,K125,K132,K139,K174,K287)</f>
        <v>452.62016000000006</v>
      </c>
      <c r="L439" s="469">
        <f>SUM(L110,L118,L125,L132,L139,L174,L287)</f>
        <v>452.62016000000006</v>
      </c>
      <c r="M439" s="437">
        <f>SUM(L439/K439*100)</f>
        <v>100</v>
      </c>
      <c r="N439" s="469">
        <f>SUM(N110,N118,N125,N132,N139,N174,N287)</f>
        <v>304.03732000000002</v>
      </c>
      <c r="O439" s="469">
        <f>SUM(O110,O118,O125,O132,O139,O174,O287)</f>
        <v>304.03732000000002</v>
      </c>
      <c r="P439" s="437">
        <f>SUM(O439/N439*100)</f>
        <v>100</v>
      </c>
      <c r="Q439" s="552">
        <f>SUM(Q110,Q118,Q125,Q132,Q139,Q174,Q287)</f>
        <v>256.81116000000003</v>
      </c>
      <c r="R439" s="552">
        <f>SUM(R110,R118,R125,R132,R139,R174,R287)</f>
        <v>256.81116000000003</v>
      </c>
      <c r="S439" s="899">
        <f>SUM(R439/Q439*100)</f>
        <v>100</v>
      </c>
      <c r="T439" s="552">
        <f>SUM(T110,T118,T125,T132,T139,T174,T287)</f>
        <v>140.24596</v>
      </c>
      <c r="U439" s="552">
        <f>SUM(U110,U118,U125,U132,U139,U174,U287)</f>
        <v>140.24596</v>
      </c>
      <c r="V439" s="553">
        <f>SUM(U439/T439*100)</f>
        <v>100</v>
      </c>
      <c r="W439" s="552">
        <f>SUM(W110,W118,W125,W132,W139,W174,W287)</f>
        <v>6664.7173600000006</v>
      </c>
      <c r="X439" s="552">
        <f>SUM(X110,X118,X125,X132,X139,X174,X287)</f>
        <v>6664.7173600000006</v>
      </c>
      <c r="Y439" s="553">
        <f>SUM(X439/W439*100)</f>
        <v>100</v>
      </c>
      <c r="Z439" s="794">
        <f>SUM(Z110,Z118,Z125,Z132,Z139,Z174,Z287)</f>
        <v>371.05246</v>
      </c>
      <c r="AA439" s="666"/>
      <c r="AB439" s="667"/>
      <c r="AC439" s="794">
        <f>SUM(AC110,AC118,AC125,AC132,AC139,AC174,AC287)</f>
        <v>371.05246</v>
      </c>
      <c r="AD439" s="796">
        <f>SUM(AC439/Z439*100)</f>
        <v>100</v>
      </c>
      <c r="AE439" s="794">
        <f>SUM(AE110,AE118,AE125,AE132,AE139,AE174,AE287)</f>
        <v>797.83456999999999</v>
      </c>
      <c r="AF439" s="666"/>
      <c r="AG439" s="667"/>
      <c r="AH439" s="794">
        <f>SUM(AH110,AH118,AH125,AH132,AH139,AH174,AH287)</f>
        <v>797.83456999999999</v>
      </c>
      <c r="AI439" s="796">
        <f>SUM(AH439/AE439*100)</f>
        <v>100</v>
      </c>
      <c r="AJ439" s="794">
        <f>SUM(AJ110,AJ118,AJ125,AJ132,AJ139,AJ174,AJ287)</f>
        <v>11051.45</v>
      </c>
      <c r="AK439" s="666"/>
      <c r="AL439" s="667"/>
      <c r="AM439" s="794">
        <f>SUM(AM110,AM118,AM125,AM132,AM139,AM174,AM287)</f>
        <v>11051.45</v>
      </c>
      <c r="AN439" s="796">
        <f>SUM(AM439/AJ439*100)</f>
        <v>100</v>
      </c>
      <c r="AO439" s="333">
        <f>SUM(AO110,AO118,AO125,AO132,AO139,AO174,AO287)</f>
        <v>413.82412999999997</v>
      </c>
      <c r="AP439" s="331"/>
      <c r="AQ439" s="331"/>
      <c r="AR439" s="333">
        <f>SUM(AR110,AR118,AR125,AR132,AR139,AR174,AR287)</f>
        <v>413.82412999999997</v>
      </c>
      <c r="AS439" s="374">
        <f>SUM(AR439/AO439*100)</f>
        <v>100</v>
      </c>
      <c r="AT439" s="333">
        <f>SUM(AT110,AT118,AT125,AT132,AT139,AT174,AT287)</f>
        <v>2072.4998399999999</v>
      </c>
      <c r="AU439" s="331"/>
      <c r="AV439" s="331"/>
      <c r="AW439" s="333">
        <f>SUM(AW110,AW118,AW125,AW132,AW139,AW174,AW287)</f>
        <v>0</v>
      </c>
      <c r="AX439" s="374">
        <f>SUM(AW439/AT439*100)</f>
        <v>0</v>
      </c>
      <c r="AY439" s="333">
        <f>SUM(AY110,AY118,AY125,AY132,AY139,AY174,AY287)</f>
        <v>1342.5926999999999</v>
      </c>
      <c r="AZ439" s="333">
        <f>SUM(AZ110,AZ118,AZ125,AZ132,AZ139,AZ174,AZ287)</f>
        <v>0</v>
      </c>
      <c r="BA439" s="374">
        <f>SUM(AZ439/AY439*100)</f>
        <v>0</v>
      </c>
      <c r="BB439" s="993"/>
    </row>
    <row r="440" spans="1:54" ht="86.25" customHeight="1">
      <c r="A440" s="1028"/>
      <c r="B440" s="1029"/>
      <c r="C440" s="1030"/>
      <c r="D440" s="206" t="s">
        <v>261</v>
      </c>
      <c r="E440" s="299">
        <f>SUM(H440,K440,N440,Q440,T440,W440,Z440,AE440,AJ440,AO440,AT440,AY440)</f>
        <v>4457.5</v>
      </c>
      <c r="F440" s="271">
        <f>SUM(I440,L440,O440,R440,U440,X440,AC440,AH440,AM440,AR440,AW440,AZ440)</f>
        <v>2421.6</v>
      </c>
      <c r="G440" s="288">
        <f>SUM(F440/E440*100)</f>
        <v>54.326416152551879</v>
      </c>
      <c r="H440" s="469">
        <f>SUM(H111,H119,H126,H133,H140,H175,H288)</f>
        <v>0</v>
      </c>
      <c r="I440" s="469">
        <f>SUM(I111,I119,I126,I133,I140,I175,I288)</f>
        <v>0</v>
      </c>
      <c r="J440" s="437" t="e">
        <f>SUM(I440/H440*100)</f>
        <v>#DIV/0!</v>
      </c>
      <c r="K440" s="469">
        <f>SUM(K111,K119,K126,K133,K140,K175,K288)</f>
        <v>0</v>
      </c>
      <c r="L440" s="469">
        <f>SUM(L111,L119,L126,L133,L140,L175,L288)</f>
        <v>0</v>
      </c>
      <c r="M440" s="437" t="e">
        <f>SUM(L440/K440*100)</f>
        <v>#DIV/0!</v>
      </c>
      <c r="N440" s="469">
        <f>SUM(N111,N119,N126,N133,N140,N175,N288)</f>
        <v>0</v>
      </c>
      <c r="O440" s="469">
        <f>SUM(O111,O119,O126,O133,O140,O175,O288)</f>
        <v>0</v>
      </c>
      <c r="P440" s="437" t="e">
        <f>SUM(O440/N440*100)</f>
        <v>#DIV/0!</v>
      </c>
      <c r="Q440" s="552">
        <f>SUM(Q111,Q119,Q126,Q133,Q140,Q175,Q288)</f>
        <v>0</v>
      </c>
      <c r="R440" s="552">
        <f>SUM(R111,R119,R126,R133,R140,R175,R288)</f>
        <v>0</v>
      </c>
      <c r="S440" s="899" t="e">
        <f>SUM(R440/Q440*100)</f>
        <v>#DIV/0!</v>
      </c>
      <c r="T440" s="552">
        <f>SUM(T111,T119,T126,T133,T140,T175,T288)</f>
        <v>0</v>
      </c>
      <c r="U440" s="552">
        <f>SUM(U111,U119,U126,U133,U140,U175,U288)</f>
        <v>0</v>
      </c>
      <c r="V440" s="553" t="e">
        <f>SUM(U440/T440*100)</f>
        <v>#DIV/0!</v>
      </c>
      <c r="W440" s="552">
        <f>SUM(W111,W119,W126,W133,W140,W175,W288)</f>
        <v>2121.6</v>
      </c>
      <c r="X440" s="552">
        <f>SUM(X111,X119,X126,X133,X140,X175,X288)</f>
        <v>2121.6</v>
      </c>
      <c r="Y440" s="553">
        <f>SUM(X440/W440*100)</f>
        <v>100</v>
      </c>
      <c r="Z440" s="794">
        <f>SUM(Z111,Z119,Z126,Z133,Z140,Z175,Z288)</f>
        <v>0</v>
      </c>
      <c r="AA440" s="670"/>
      <c r="AB440" s="671"/>
      <c r="AC440" s="794">
        <f>SUM(AC111,AC119,AC126,AC133,AC140,AC175,AC288)</f>
        <v>0</v>
      </c>
      <c r="AD440" s="796" t="e">
        <f>SUM(AC440/Z440*100)</f>
        <v>#DIV/0!</v>
      </c>
      <c r="AE440" s="794">
        <f>SUM(AE111,AE119,AE126,AE133,AE140,AE175,AE288)</f>
        <v>57.55</v>
      </c>
      <c r="AF440" s="670"/>
      <c r="AG440" s="671"/>
      <c r="AH440" s="794">
        <f>SUM(AH111,AH119,AH126,AH133,AH140,AH175,AH288)</f>
        <v>57.55</v>
      </c>
      <c r="AI440" s="796">
        <f>SUM(AH440/AE440*100)</f>
        <v>100</v>
      </c>
      <c r="AJ440" s="794">
        <f>SUM(AJ111,AJ119,AJ126,AJ133,AJ140,AJ175,AJ288)</f>
        <v>242.45</v>
      </c>
      <c r="AK440" s="670"/>
      <c r="AL440" s="671"/>
      <c r="AM440" s="794">
        <f>SUM(AM111,AM119,AM126,AM133,AM140,AM175,AM288)</f>
        <v>242.45</v>
      </c>
      <c r="AN440" s="796">
        <f>SUM(AM440/AJ440*100)</f>
        <v>100</v>
      </c>
      <c r="AO440" s="333">
        <f>SUM(AO111,AO119,AO126,AO133,AO140,AO175,AO288)</f>
        <v>0</v>
      </c>
      <c r="AP440" s="331"/>
      <c r="AQ440" s="331"/>
      <c r="AR440" s="333">
        <f>SUM(AR111,AR119,AR126,AR133,AR140,AR175,AR288)</f>
        <v>0</v>
      </c>
      <c r="AS440" s="374" t="e">
        <f>SUM(AR440/AO440*100)</f>
        <v>#DIV/0!</v>
      </c>
      <c r="AT440" s="333">
        <f>SUM(AT111,AT119,AT126,AT133,AT140,AT175,AT288)</f>
        <v>1721.20336</v>
      </c>
      <c r="AU440" s="331"/>
      <c r="AV440" s="331"/>
      <c r="AW440" s="333">
        <f>SUM(AW111,AW119,AW126,AW133,AW140,AW175,AW288)</f>
        <v>0</v>
      </c>
      <c r="AX440" s="374">
        <f>SUM(AW440/AT440*100)</f>
        <v>0</v>
      </c>
      <c r="AY440" s="333">
        <f>SUM(AY111,AY119,AY126,AY133,AY140,AY175,AY288)</f>
        <v>314.69664</v>
      </c>
      <c r="AZ440" s="333">
        <f>SUM(AZ111,AZ119,AZ126,AZ133,AZ140,AZ175,AZ288)</f>
        <v>0</v>
      </c>
      <c r="BA440" s="374">
        <f>SUM(AZ440/AY440*100)</f>
        <v>0</v>
      </c>
      <c r="BB440" s="993"/>
    </row>
    <row r="441" spans="1:54" ht="20.25" customHeight="1">
      <c r="A441" s="1028"/>
      <c r="B441" s="1029"/>
      <c r="C441" s="1030"/>
      <c r="D441" s="206" t="s">
        <v>254</v>
      </c>
      <c r="E441" s="884"/>
      <c r="F441" s="236"/>
      <c r="G441" s="235"/>
      <c r="H441" s="445"/>
      <c r="I441" s="445"/>
      <c r="J441" s="446"/>
      <c r="K441" s="445"/>
      <c r="L441" s="445"/>
      <c r="M441" s="446"/>
      <c r="N441" s="445"/>
      <c r="O441" s="445"/>
      <c r="P441" s="446"/>
      <c r="Q441" s="526"/>
      <c r="R441" s="526"/>
      <c r="S441" s="554"/>
      <c r="T441" s="526"/>
      <c r="U441" s="526"/>
      <c r="V441" s="554"/>
      <c r="W441" s="526"/>
      <c r="X441" s="526"/>
      <c r="Y441" s="554"/>
      <c r="Z441" s="669"/>
      <c r="AA441" s="670"/>
      <c r="AB441" s="671"/>
      <c r="AC441" s="669"/>
      <c r="AD441" s="678"/>
      <c r="AE441" s="669"/>
      <c r="AF441" s="670"/>
      <c r="AG441" s="671"/>
      <c r="AH441" s="669"/>
      <c r="AI441" s="678"/>
      <c r="AJ441" s="669"/>
      <c r="AK441" s="670"/>
      <c r="AL441" s="671"/>
      <c r="AM441" s="669"/>
      <c r="AN441" s="678"/>
      <c r="AO441" s="375"/>
      <c r="AP441" s="331"/>
      <c r="AQ441" s="331"/>
      <c r="AR441" s="375"/>
      <c r="AS441" s="376"/>
      <c r="AT441" s="375"/>
      <c r="AU441" s="331"/>
      <c r="AV441" s="331"/>
      <c r="AW441" s="375"/>
      <c r="AX441" s="376"/>
      <c r="AY441" s="375"/>
      <c r="AZ441" s="375"/>
      <c r="BA441" s="376"/>
      <c r="BB441" s="993"/>
    </row>
    <row r="442" spans="1:54" ht="31.2">
      <c r="A442" s="1031"/>
      <c r="B442" s="1032"/>
      <c r="C442" s="1033"/>
      <c r="D442" s="208" t="s">
        <v>7</v>
      </c>
      <c r="E442" s="233"/>
      <c r="F442" s="233"/>
      <c r="G442" s="234"/>
      <c r="H442" s="439"/>
      <c r="I442" s="439"/>
      <c r="J442" s="440"/>
      <c r="K442" s="439"/>
      <c r="L442" s="439"/>
      <c r="M442" s="440"/>
      <c r="N442" s="439"/>
      <c r="O442" s="439"/>
      <c r="P442" s="440"/>
      <c r="Q442" s="524"/>
      <c r="R442" s="524"/>
      <c r="S442" s="530"/>
      <c r="T442" s="524"/>
      <c r="U442" s="524"/>
      <c r="V442" s="530"/>
      <c r="W442" s="524"/>
      <c r="X442" s="524"/>
      <c r="Y442" s="530"/>
      <c r="Z442" s="674"/>
      <c r="AA442" s="663"/>
      <c r="AB442" s="664"/>
      <c r="AC442" s="674"/>
      <c r="AD442" s="675"/>
      <c r="AE442" s="674"/>
      <c r="AF442" s="663"/>
      <c r="AG442" s="664"/>
      <c r="AH442" s="674"/>
      <c r="AI442" s="675"/>
      <c r="AJ442" s="674"/>
      <c r="AK442" s="663"/>
      <c r="AL442" s="664"/>
      <c r="AM442" s="674"/>
      <c r="AN442" s="675"/>
      <c r="AO442" s="331"/>
      <c r="AP442" s="331"/>
      <c r="AQ442" s="331"/>
      <c r="AR442" s="331"/>
      <c r="AS442" s="377"/>
      <c r="AT442" s="331"/>
      <c r="AU442" s="331"/>
      <c r="AV442" s="331"/>
      <c r="AW442" s="331"/>
      <c r="AX442" s="377"/>
      <c r="AY442" s="331"/>
      <c r="AZ442" s="331"/>
      <c r="BA442" s="377"/>
      <c r="BB442" s="1021"/>
    </row>
    <row r="443" spans="1:54" ht="24" customHeight="1">
      <c r="A443" s="1025" t="s">
        <v>343</v>
      </c>
      <c r="B443" s="1026"/>
      <c r="C443" s="1027"/>
      <c r="D443" s="226" t="s">
        <v>5</v>
      </c>
      <c r="E443" s="271">
        <f>SUM(H443,K443,N443,Q443,T443,W443,Z443,AE443,AJ443,AO443,AT443,AY443)</f>
        <v>2134.25198</v>
      </c>
      <c r="F443" s="271">
        <f t="shared" ref="F443:F447" si="59">SUM(I443,L443,O443,R443,U443,X443,AC443,AH443,AM443,AR443,AW443,AZ443)</f>
        <v>779.81114000000002</v>
      </c>
      <c r="G443" s="288">
        <f>SUM(F443/E443*100)</f>
        <v>36.5379133910889</v>
      </c>
      <c r="H443" s="436">
        <f>SUM(H143,H157,H302)</f>
        <v>0</v>
      </c>
      <c r="I443" s="436">
        <f>SUM(I143,I157,I302)</f>
        <v>0</v>
      </c>
      <c r="J443" s="483" t="e">
        <f>SUM(I443/H443*100)</f>
        <v>#DIV/0!</v>
      </c>
      <c r="K443" s="436">
        <f>SUM(K143,K157,K302)</f>
        <v>0</v>
      </c>
      <c r="L443" s="436">
        <f>SUM(L143,L157,L302)</f>
        <v>0</v>
      </c>
      <c r="M443" s="483" t="e">
        <f>SUM(L443/K443*100)</f>
        <v>#DIV/0!</v>
      </c>
      <c r="N443" s="588">
        <f>SUM(N143,N157,N302)</f>
        <v>634.81114000000002</v>
      </c>
      <c r="O443" s="588">
        <f>SUM(O143,O157,O302)</f>
        <v>634.81114000000002</v>
      </c>
      <c r="P443" s="483">
        <f>SUM(O443/N443*100)</f>
        <v>100</v>
      </c>
      <c r="Q443" s="552">
        <f>SUM(Q143,Q157,Q302)</f>
        <v>145</v>
      </c>
      <c r="R443" s="552">
        <f>SUM(R143,R157,R302)</f>
        <v>145</v>
      </c>
      <c r="S443" s="555">
        <f>SUM(R443/Q443*100)</f>
        <v>100</v>
      </c>
      <c r="T443" s="523"/>
      <c r="U443" s="523">
        <f>SUM(T143,U157,U302)</f>
        <v>0</v>
      </c>
      <c r="V443" s="555" t="e">
        <f>SUM(U443/T443*100)</f>
        <v>#DIV/0!</v>
      </c>
      <c r="W443" s="523">
        <f>SUM(W143,W157,W302)</f>
        <v>0</v>
      </c>
      <c r="X443" s="523">
        <f>SUM(X143,X157,X302)</f>
        <v>0</v>
      </c>
      <c r="Y443" s="555" t="e">
        <f>SUM(X443/W443*100)</f>
        <v>#DIV/0!</v>
      </c>
      <c r="Z443" s="673">
        <f>SUM(Z143,Z157,Z302)</f>
        <v>0</v>
      </c>
      <c r="AA443" s="673"/>
      <c r="AB443" s="673"/>
      <c r="AC443" s="673">
        <f>SUM(AC143,AC157,AC302)</f>
        <v>0</v>
      </c>
      <c r="AD443" s="796" t="e">
        <f>SUM(AC443/Z443*100)</f>
        <v>#DIV/0!</v>
      </c>
      <c r="AE443" s="673">
        <f>SUM(AE143,AE157,AE302)</f>
        <v>0</v>
      </c>
      <c r="AF443" s="673"/>
      <c r="AG443" s="673"/>
      <c r="AH443" s="673">
        <f>SUM(AH143,AH157,AH302)</f>
        <v>0</v>
      </c>
      <c r="AI443" s="796" t="e">
        <f>SUM(AH443/AE443*100)</f>
        <v>#DIV/0!</v>
      </c>
      <c r="AJ443" s="673">
        <f>SUM(AJ143,AJ157,AJ302)</f>
        <v>0</v>
      </c>
      <c r="AK443" s="673"/>
      <c r="AL443" s="673"/>
      <c r="AM443" s="673">
        <f>SUM(AM143,AM157,AM302)</f>
        <v>0</v>
      </c>
      <c r="AN443" s="796" t="e">
        <f>SUM(AM443/AJ443*100)</f>
        <v>#DIV/0!</v>
      </c>
      <c r="AO443" s="330">
        <f>SUM(AO143,AO157,AO302)</f>
        <v>0</v>
      </c>
      <c r="AP443" s="330"/>
      <c r="AQ443" s="330"/>
      <c r="AR443" s="330">
        <f>SUM(AR143,AR157,AR302)</f>
        <v>0</v>
      </c>
      <c r="AS443" s="374" t="e">
        <f>SUM(AR443/AO443*100)</f>
        <v>#DIV/0!</v>
      </c>
      <c r="AT443" s="890">
        <f>SUM(AT143,AT157,AT302)</f>
        <v>0</v>
      </c>
      <c r="AU443" s="890">
        <f>SUM(AU143,AU157,AU302)</f>
        <v>0</v>
      </c>
      <c r="AV443" s="890">
        <f>SUM(AV143,AV157,AV302)</f>
        <v>0</v>
      </c>
      <c r="AW443" s="890">
        <f>SUM(AW143,AW157,AW302)</f>
        <v>0</v>
      </c>
      <c r="AX443" s="891" t="e">
        <f>SUM(AW443/AT443*100)</f>
        <v>#DIV/0!</v>
      </c>
      <c r="AY443" s="893">
        <f>SUM(AY143,AY157,AY302)</f>
        <v>1354.44084</v>
      </c>
      <c r="AZ443" s="890">
        <f>SUM(AZ143,AZ157,AZ302)</f>
        <v>0</v>
      </c>
      <c r="BA443" s="374">
        <f>SUM(AZ443/AY443*100)</f>
        <v>0</v>
      </c>
      <c r="BB443" s="992"/>
    </row>
    <row r="444" spans="1:54" ht="15.6">
      <c r="A444" s="1028"/>
      <c r="B444" s="1029"/>
      <c r="C444" s="1030"/>
      <c r="D444" s="208" t="s">
        <v>1</v>
      </c>
      <c r="E444" s="299"/>
      <c r="F444" s="271"/>
      <c r="G444" s="288"/>
      <c r="H444" s="436"/>
      <c r="I444" s="436"/>
      <c r="J444" s="483"/>
      <c r="K444" s="436"/>
      <c r="L444" s="436"/>
      <c r="M444" s="483"/>
      <c r="N444" s="588"/>
      <c r="O444" s="588"/>
      <c r="P444" s="483"/>
      <c r="Q444" s="552"/>
      <c r="R444" s="552"/>
      <c r="S444" s="555"/>
      <c r="T444" s="523"/>
      <c r="U444" s="523"/>
      <c r="V444" s="555"/>
      <c r="W444" s="523"/>
      <c r="X444" s="523"/>
      <c r="Y444" s="555"/>
      <c r="Z444" s="673"/>
      <c r="AA444" s="674"/>
      <c r="AB444" s="674"/>
      <c r="AC444" s="673"/>
      <c r="AD444" s="796"/>
      <c r="AE444" s="673"/>
      <c r="AF444" s="674"/>
      <c r="AG444" s="674"/>
      <c r="AH444" s="673"/>
      <c r="AI444" s="796"/>
      <c r="AJ444" s="673"/>
      <c r="AK444" s="674"/>
      <c r="AL444" s="674"/>
      <c r="AM444" s="673"/>
      <c r="AN444" s="796"/>
      <c r="AO444" s="330"/>
      <c r="AP444" s="331"/>
      <c r="AQ444" s="331"/>
      <c r="AR444" s="330"/>
      <c r="AS444" s="374"/>
      <c r="AT444" s="890"/>
      <c r="AU444" s="892"/>
      <c r="AV444" s="892"/>
      <c r="AW444" s="890"/>
      <c r="AX444" s="891"/>
      <c r="AY444" s="893"/>
      <c r="AZ444" s="890"/>
      <c r="BA444" s="374"/>
      <c r="BB444" s="993"/>
    </row>
    <row r="445" spans="1:54" ht="38.25" customHeight="1">
      <c r="A445" s="1028"/>
      <c r="B445" s="1029"/>
      <c r="C445" s="1030"/>
      <c r="D445" s="208" t="s">
        <v>362</v>
      </c>
      <c r="E445" s="299"/>
      <c r="F445" s="271"/>
      <c r="G445" s="288"/>
      <c r="H445" s="436"/>
      <c r="I445" s="436"/>
      <c r="J445" s="483"/>
      <c r="K445" s="436"/>
      <c r="L445" s="436"/>
      <c r="M445" s="483"/>
      <c r="N445" s="588"/>
      <c r="O445" s="588"/>
      <c r="P445" s="483"/>
      <c r="Q445" s="552"/>
      <c r="R445" s="552"/>
      <c r="S445" s="555"/>
      <c r="T445" s="523"/>
      <c r="U445" s="523"/>
      <c r="V445" s="555"/>
      <c r="W445" s="523"/>
      <c r="X445" s="523"/>
      <c r="Y445" s="555"/>
      <c r="Z445" s="673"/>
      <c r="AA445" s="675"/>
      <c r="AB445" s="675"/>
      <c r="AC445" s="673"/>
      <c r="AD445" s="796"/>
      <c r="AE445" s="673"/>
      <c r="AF445" s="675"/>
      <c r="AG445" s="675"/>
      <c r="AH445" s="673"/>
      <c r="AI445" s="796"/>
      <c r="AJ445" s="673"/>
      <c r="AK445" s="675"/>
      <c r="AL445" s="675"/>
      <c r="AM445" s="673"/>
      <c r="AN445" s="796"/>
      <c r="AO445" s="330"/>
      <c r="AP445" s="331"/>
      <c r="AQ445" s="331"/>
      <c r="AR445" s="330"/>
      <c r="AS445" s="374"/>
      <c r="AT445" s="890"/>
      <c r="AU445" s="892"/>
      <c r="AV445" s="892"/>
      <c r="AW445" s="890"/>
      <c r="AX445" s="891"/>
      <c r="AY445" s="893"/>
      <c r="AZ445" s="890"/>
      <c r="BA445" s="374"/>
      <c r="BB445" s="993"/>
    </row>
    <row r="446" spans="1:54" ht="20.25" customHeight="1">
      <c r="A446" s="1028"/>
      <c r="B446" s="1029"/>
      <c r="C446" s="1030"/>
      <c r="D446" s="206" t="s">
        <v>253</v>
      </c>
      <c r="E446" s="299">
        <f>SUM(H446,K446,N446,Q446,T446,W446,Z446,AE446,AJ446,AO446,AT446,AY446)</f>
        <v>2134.25198</v>
      </c>
      <c r="F446" s="271">
        <f t="shared" si="59"/>
        <v>779.81114000000002</v>
      </c>
      <c r="G446" s="288">
        <f>SUM(F446/E446*100)</f>
        <v>36.5379133910889</v>
      </c>
      <c r="H446" s="436">
        <f>SUM(H146,H160,H305)</f>
        <v>0</v>
      </c>
      <c r="I446" s="436">
        <f>SUM(I146,I160,I305)</f>
        <v>0</v>
      </c>
      <c r="J446" s="483" t="e">
        <f>SUM(I446/H446*100)</f>
        <v>#DIV/0!</v>
      </c>
      <c r="K446" s="436">
        <f>SUM(K146,K160,K305)</f>
        <v>0</v>
      </c>
      <c r="L446" s="436">
        <f>SUM(L146,L160,L305)</f>
        <v>0</v>
      </c>
      <c r="M446" s="483" t="e">
        <f>SUM(L446/K446*100)</f>
        <v>#DIV/0!</v>
      </c>
      <c r="N446" s="588">
        <f>SUM(N146,N160,N305)</f>
        <v>634.81114000000002</v>
      </c>
      <c r="O446" s="588">
        <f>SUM(O146,O160,O305)</f>
        <v>634.81114000000002</v>
      </c>
      <c r="P446" s="483">
        <f>SUM(O446/N446*100)</f>
        <v>100</v>
      </c>
      <c r="Q446" s="552">
        <f>SUM(Q146,Q160,Q305)</f>
        <v>145</v>
      </c>
      <c r="R446" s="552">
        <f>SUM(R146,R160,R305)</f>
        <v>145</v>
      </c>
      <c r="S446" s="555">
        <f>SUM(R446/Q446*100)</f>
        <v>100</v>
      </c>
      <c r="T446" s="523"/>
      <c r="U446" s="523">
        <f>SUM(T146,U160,U305)</f>
        <v>0</v>
      </c>
      <c r="V446" s="555" t="e">
        <f>SUM(U446/T446*100)</f>
        <v>#DIV/0!</v>
      </c>
      <c r="W446" s="523">
        <f>SUM(W146,W160,W305)</f>
        <v>0</v>
      </c>
      <c r="X446" s="523">
        <f>SUM(X146,X160,X305)</f>
        <v>0</v>
      </c>
      <c r="Y446" s="555" t="e">
        <f>SUM(X446/W446*100)</f>
        <v>#DIV/0!</v>
      </c>
      <c r="Z446" s="673">
        <f>SUM(Z146,Z160,Z305)</f>
        <v>0</v>
      </c>
      <c r="AA446" s="666"/>
      <c r="AB446" s="667"/>
      <c r="AC446" s="673">
        <f>SUM(AC146,AC160,AC305)</f>
        <v>0</v>
      </c>
      <c r="AD446" s="796" t="e">
        <f>SUM(AC446/Z446*100)</f>
        <v>#DIV/0!</v>
      </c>
      <c r="AE446" s="673">
        <f>SUM(AE146,AE160,AE305)</f>
        <v>0</v>
      </c>
      <c r="AF446" s="666"/>
      <c r="AG446" s="667"/>
      <c r="AH446" s="673">
        <f>SUM(AH146,AH160,AH305)</f>
        <v>0</v>
      </c>
      <c r="AI446" s="796" t="e">
        <f>SUM(AH446/AE446*100)</f>
        <v>#DIV/0!</v>
      </c>
      <c r="AJ446" s="673">
        <f>SUM(AJ146,AJ160,AJ305)</f>
        <v>0</v>
      </c>
      <c r="AK446" s="666"/>
      <c r="AL446" s="667"/>
      <c r="AM446" s="673">
        <f>SUM(AM146,AM160,AM305)</f>
        <v>0</v>
      </c>
      <c r="AN446" s="796" t="e">
        <f>SUM(AM446/AJ446*100)</f>
        <v>#DIV/0!</v>
      </c>
      <c r="AO446" s="330">
        <f>SUM(AO146,AO160,AO305)</f>
        <v>0</v>
      </c>
      <c r="AP446" s="331"/>
      <c r="AQ446" s="331"/>
      <c r="AR446" s="330">
        <f>SUM(AR146,AR160,AR305)</f>
        <v>0</v>
      </c>
      <c r="AS446" s="374" t="e">
        <f>SUM(AR446/AO446*100)</f>
        <v>#DIV/0!</v>
      </c>
      <c r="AT446" s="890">
        <f t="shared" ref="AT446:AW447" si="60">SUM(AT146,AT160,AT305)</f>
        <v>0</v>
      </c>
      <c r="AU446" s="890">
        <f t="shared" si="60"/>
        <v>0</v>
      </c>
      <c r="AV446" s="890">
        <f t="shared" si="60"/>
        <v>0</v>
      </c>
      <c r="AW446" s="890">
        <f t="shared" si="60"/>
        <v>0</v>
      </c>
      <c r="AX446" s="891" t="e">
        <f>SUM(AW446/AT446*100)</f>
        <v>#DIV/0!</v>
      </c>
      <c r="AY446" s="893">
        <f>SUM(AY146,AY160,AY305)</f>
        <v>1354.44084</v>
      </c>
      <c r="AZ446" s="890">
        <f>SUM(AZ146,AZ160,AZ305)</f>
        <v>0</v>
      </c>
      <c r="BA446" s="374">
        <f>SUM(AZ446/AY446*100)</f>
        <v>0</v>
      </c>
      <c r="BB446" s="993"/>
    </row>
    <row r="447" spans="1:54" ht="87.75" customHeight="1">
      <c r="A447" s="1028"/>
      <c r="B447" s="1029"/>
      <c r="C447" s="1030"/>
      <c r="D447" s="206" t="s">
        <v>261</v>
      </c>
      <c r="E447" s="299">
        <f>SUM(H447,K447,N447,Q447,T447,W447,Z447,AE447,AJ447,AO447,AT447,AY447)</f>
        <v>2134.25198</v>
      </c>
      <c r="F447" s="271">
        <f t="shared" si="59"/>
        <v>779.81114000000002</v>
      </c>
      <c r="G447" s="288">
        <f>SUM(F447/E447*100)</f>
        <v>36.5379133910889</v>
      </c>
      <c r="H447" s="436">
        <f>SUM(H147,H161,H306)</f>
        <v>0</v>
      </c>
      <c r="I447" s="436">
        <f>SUM(I147,I161,I306)</f>
        <v>0</v>
      </c>
      <c r="J447" s="483" t="e">
        <f>SUM(I447/H447*100)</f>
        <v>#DIV/0!</v>
      </c>
      <c r="K447" s="436">
        <f>SUM(K147,K161,K306)</f>
        <v>0</v>
      </c>
      <c r="L447" s="436">
        <f>SUM(L147,L161,L306)</f>
        <v>0</v>
      </c>
      <c r="M447" s="483" t="e">
        <f>SUM(L447/K447*100)</f>
        <v>#DIV/0!</v>
      </c>
      <c r="N447" s="588">
        <f>SUM(N147,N161,N306)</f>
        <v>634.81114000000002</v>
      </c>
      <c r="O447" s="588">
        <f>SUM(O147,O161,O306)</f>
        <v>634.81114000000002</v>
      </c>
      <c r="P447" s="483">
        <f>SUM(O447/N447*100)</f>
        <v>100</v>
      </c>
      <c r="Q447" s="552">
        <f>SUM(Q147,Q161,Q306)</f>
        <v>145</v>
      </c>
      <c r="R447" s="552">
        <f>SUM(R147,R161,R306)</f>
        <v>145</v>
      </c>
      <c r="S447" s="555">
        <f>SUM(R447/Q447*100)</f>
        <v>100</v>
      </c>
      <c r="T447" s="523"/>
      <c r="U447" s="523">
        <f>SUM(T147,U161,U306)</f>
        <v>0</v>
      </c>
      <c r="V447" s="555" t="e">
        <f>SUM(U447/T447*100)</f>
        <v>#DIV/0!</v>
      </c>
      <c r="W447" s="523">
        <f>SUM(W147,W161,W306)</f>
        <v>0</v>
      </c>
      <c r="X447" s="523">
        <f>SUM(X147,X161,X306)</f>
        <v>0</v>
      </c>
      <c r="Y447" s="555" t="e">
        <f>SUM(X447/W447*100)</f>
        <v>#DIV/0!</v>
      </c>
      <c r="Z447" s="673">
        <f>SUM(Z147,Z161,Z306)</f>
        <v>0</v>
      </c>
      <c r="AA447" s="670"/>
      <c r="AB447" s="671"/>
      <c r="AC447" s="673">
        <f>SUM(AC147,AC161,AC306)</f>
        <v>0</v>
      </c>
      <c r="AD447" s="796" t="e">
        <f>SUM(AC447/Z447*100)</f>
        <v>#DIV/0!</v>
      </c>
      <c r="AE447" s="673">
        <f>SUM(AE147,AE161,AE306)</f>
        <v>0</v>
      </c>
      <c r="AF447" s="670"/>
      <c r="AG447" s="671"/>
      <c r="AH447" s="673">
        <f>SUM(AH147,AH161,AH306)</f>
        <v>0</v>
      </c>
      <c r="AI447" s="796" t="e">
        <f>SUM(AH447/AE447*100)</f>
        <v>#DIV/0!</v>
      </c>
      <c r="AJ447" s="673">
        <f>SUM(AJ147,AJ161,AJ306)</f>
        <v>0</v>
      </c>
      <c r="AK447" s="670"/>
      <c r="AL447" s="671"/>
      <c r="AM447" s="673">
        <f>SUM(AM147,AM161,AM306)</f>
        <v>0</v>
      </c>
      <c r="AN447" s="796" t="e">
        <f>SUM(AM447/AJ447*100)</f>
        <v>#DIV/0!</v>
      </c>
      <c r="AO447" s="330">
        <f>SUM(AO147,AO161,AO306)</f>
        <v>0</v>
      </c>
      <c r="AP447" s="331"/>
      <c r="AQ447" s="331"/>
      <c r="AR447" s="330">
        <f>SUM(AR147,AR161,AR306)</f>
        <v>0</v>
      </c>
      <c r="AS447" s="374" t="e">
        <f>SUM(AR447/AO447*100)</f>
        <v>#DIV/0!</v>
      </c>
      <c r="AT447" s="890">
        <f t="shared" si="60"/>
        <v>0</v>
      </c>
      <c r="AU447" s="890">
        <f t="shared" si="60"/>
        <v>0</v>
      </c>
      <c r="AV447" s="890">
        <f t="shared" si="60"/>
        <v>0</v>
      </c>
      <c r="AW447" s="890">
        <f t="shared" si="60"/>
        <v>0</v>
      </c>
      <c r="AX447" s="891" t="e">
        <f>SUM(AW447/AT447*100)</f>
        <v>#DIV/0!</v>
      </c>
      <c r="AY447" s="893">
        <f>SUM(AY147,AY161,AY306)</f>
        <v>1354.44084</v>
      </c>
      <c r="AZ447" s="890">
        <f>SUM(AZ147,AZ161,AZ306)</f>
        <v>0</v>
      </c>
      <c r="BA447" s="374">
        <f>SUM(AZ447/AY447*100)</f>
        <v>0</v>
      </c>
      <c r="BB447" s="993"/>
    </row>
    <row r="448" spans="1:54" ht="20.25" customHeight="1">
      <c r="A448" s="1028"/>
      <c r="B448" s="1029"/>
      <c r="C448" s="1030"/>
      <c r="D448" s="206" t="s">
        <v>254</v>
      </c>
      <c r="E448" s="840"/>
      <c r="F448" s="841">
        <f>SUM(F440,F447)</f>
        <v>3201.4111400000002</v>
      </c>
      <c r="G448" s="842" t="s">
        <v>398</v>
      </c>
      <c r="H448" s="843"/>
      <c r="I448" s="445"/>
      <c r="J448" s="484"/>
      <c r="K448" s="445"/>
      <c r="L448" s="445"/>
      <c r="M448" s="484"/>
      <c r="N448" s="445"/>
      <c r="O448" s="445"/>
      <c r="P448" s="484"/>
      <c r="Q448" s="526"/>
      <c r="R448" s="526"/>
      <c r="S448" s="556"/>
      <c r="T448" s="526"/>
      <c r="U448" s="526"/>
      <c r="V448" s="556"/>
      <c r="W448" s="526"/>
      <c r="X448" s="526"/>
      <c r="Y448" s="556"/>
      <c r="Z448" s="669"/>
      <c r="AA448" s="670"/>
      <c r="AB448" s="671"/>
      <c r="AC448" s="669"/>
      <c r="AD448" s="678"/>
      <c r="AE448" s="669"/>
      <c r="AF448" s="670"/>
      <c r="AG448" s="671"/>
      <c r="AH448" s="669"/>
      <c r="AI448" s="678"/>
      <c r="AJ448" s="669"/>
      <c r="AK448" s="670"/>
      <c r="AL448" s="671"/>
      <c r="AM448" s="669"/>
      <c r="AN448" s="678"/>
      <c r="AO448" s="375"/>
      <c r="AP448" s="331"/>
      <c r="AQ448" s="331"/>
      <c r="AR448" s="375"/>
      <c r="AS448" s="376"/>
      <c r="AT448" s="375"/>
      <c r="AU448" s="331"/>
      <c r="AV448" s="331"/>
      <c r="AW448" s="375"/>
      <c r="AX448" s="376"/>
      <c r="AY448" s="375"/>
      <c r="AZ448" s="375"/>
      <c r="BA448" s="376"/>
      <c r="BB448" s="993"/>
    </row>
    <row r="449" spans="1:54" ht="31.2">
      <c r="A449" s="1031"/>
      <c r="B449" s="1032"/>
      <c r="C449" s="1033"/>
      <c r="D449" s="208" t="s">
        <v>7</v>
      </c>
      <c r="E449" s="844">
        <f>SUM(E436,E443)</f>
        <v>26044.937640000004</v>
      </c>
      <c r="F449" s="844">
        <f>SUM(F436,F443)</f>
        <v>8641.2431000000015</v>
      </c>
      <c r="G449" s="845">
        <f>SUM(E449-F449)</f>
        <v>17403.694540000004</v>
      </c>
      <c r="H449" s="846"/>
      <c r="I449" s="439"/>
      <c r="J449" s="485"/>
      <c r="K449" s="439"/>
      <c r="L449" s="439"/>
      <c r="M449" s="485"/>
      <c r="N449" s="439"/>
      <c r="O449" s="439"/>
      <c r="P449" s="485"/>
      <c r="Q449" s="524"/>
      <c r="R449" s="524"/>
      <c r="S449" s="557"/>
      <c r="T449" s="524"/>
      <c r="U449" s="524"/>
      <c r="V449" s="557"/>
      <c r="W449" s="524"/>
      <c r="X449" s="524"/>
      <c r="Y449" s="557"/>
      <c r="Z449" s="674"/>
      <c r="AA449" s="746"/>
      <c r="AB449" s="746"/>
      <c r="AC449" s="674"/>
      <c r="AD449" s="675"/>
      <c r="AE449" s="674"/>
      <c r="AF449" s="746"/>
      <c r="AG449" s="746"/>
      <c r="AH449" s="674"/>
      <c r="AI449" s="675"/>
      <c r="AJ449" s="674"/>
      <c r="AK449" s="746"/>
      <c r="AL449" s="746"/>
      <c r="AM449" s="674"/>
      <c r="AN449" s="675"/>
      <c r="AO449" s="331"/>
      <c r="AP449" s="331"/>
      <c r="AQ449" s="331"/>
      <c r="AR449" s="331"/>
      <c r="AS449" s="377"/>
      <c r="AT449" s="331"/>
      <c r="AU449" s="331"/>
      <c r="AV449" s="331"/>
      <c r="AW449" s="331"/>
      <c r="AX449" s="377"/>
      <c r="AY449" s="331"/>
      <c r="AZ449" s="331"/>
      <c r="BA449" s="377"/>
      <c r="BB449" s="1021"/>
    </row>
    <row r="450" spans="1:54" ht="21" customHeight="1">
      <c r="A450" s="1020" t="s">
        <v>417</v>
      </c>
      <c r="B450" s="1020"/>
      <c r="C450" s="1020"/>
      <c r="D450" s="223" t="s">
        <v>5</v>
      </c>
      <c r="E450" s="299">
        <f>SUM(H450,K450,N450,Q450,T450,W450,Z450,AE450,AJ450,AO450,AT450,AY450)</f>
        <v>250</v>
      </c>
      <c r="F450" s="271">
        <f>SUM(I450,L450,O450,R450,U450,X450,AC450,AH450,AM450,AR450,AW450,AZ450)</f>
        <v>250</v>
      </c>
      <c r="G450" s="277">
        <f>SUM(F450/E450*100)</f>
        <v>100</v>
      </c>
      <c r="H450" s="470">
        <f>SUM(H323)</f>
        <v>0</v>
      </c>
      <c r="I450" s="470">
        <f>SUM(I323)</f>
        <v>0</v>
      </c>
      <c r="J450" s="310" t="e">
        <f>SUM(I450/H450*100)</f>
        <v>#DIV/0!</v>
      </c>
      <c r="K450" s="470">
        <f>SUM(K323)</f>
        <v>0</v>
      </c>
      <c r="L450" s="470">
        <f>SUM(L323)</f>
        <v>0</v>
      </c>
      <c r="M450" s="310" t="e">
        <f>SUM(L450/K450*100)</f>
        <v>#DIV/0!</v>
      </c>
      <c r="N450" s="470">
        <f>SUM(N323)</f>
        <v>0</v>
      </c>
      <c r="O450" s="470">
        <f>SUM(O323)</f>
        <v>0</v>
      </c>
      <c r="P450" s="310" t="e">
        <f>SUM(O450/N450*100)</f>
        <v>#DIV/0!</v>
      </c>
      <c r="Q450" s="540">
        <f>SUM(Q323)</f>
        <v>125</v>
      </c>
      <c r="R450" s="540">
        <f>SUM(R323)</f>
        <v>125</v>
      </c>
      <c r="S450" s="312">
        <f>SUM(R450/Q450*100)</f>
        <v>100</v>
      </c>
      <c r="T450" s="540">
        <f>SUM(T323)</f>
        <v>125</v>
      </c>
      <c r="U450" s="540">
        <f>SUM(U323)</f>
        <v>125</v>
      </c>
      <c r="V450" s="312">
        <f>SUM(U450/T450*100)</f>
        <v>100</v>
      </c>
      <c r="W450" s="540">
        <f>SUM(W323)</f>
        <v>0</v>
      </c>
      <c r="X450" s="540">
        <f>SUM(X323)</f>
        <v>0</v>
      </c>
      <c r="Y450" s="312" t="e">
        <f>SUM(X450/W450*100)</f>
        <v>#DIV/0!</v>
      </c>
      <c r="Z450" s="756">
        <f>SUM(Z323)</f>
        <v>0</v>
      </c>
      <c r="AA450" s="756">
        <f t="shared" ref="AA450:AC450" si="61">SUM(AA323)</f>
        <v>0</v>
      </c>
      <c r="AB450" s="756">
        <f t="shared" si="61"/>
        <v>0</v>
      </c>
      <c r="AC450" s="756">
        <f t="shared" si="61"/>
        <v>0</v>
      </c>
      <c r="AD450" s="796" t="e">
        <f>SUM(AC450/Z450*100)</f>
        <v>#DIV/0!</v>
      </c>
      <c r="AE450" s="756">
        <f>SUM(AE323)</f>
        <v>0</v>
      </c>
      <c r="AF450" s="744"/>
      <c r="AG450" s="744"/>
      <c r="AH450" s="756">
        <f>SUM(AH323)</f>
        <v>0</v>
      </c>
      <c r="AI450" s="796" t="e">
        <f>SUM(AH450/AE450*100)</f>
        <v>#DIV/0!</v>
      </c>
      <c r="AJ450" s="756">
        <f>SUM(AJ323)</f>
        <v>0</v>
      </c>
      <c r="AK450" s="744"/>
      <c r="AL450" s="744"/>
      <c r="AM450" s="756">
        <f>SUM(AM323)</f>
        <v>0</v>
      </c>
      <c r="AN450" s="796" t="e">
        <f>SUM(AM450/AJ450*100)</f>
        <v>#DIV/0!</v>
      </c>
      <c r="AO450" s="356">
        <f>SUM(AO323)</f>
        <v>0</v>
      </c>
      <c r="AP450" s="330"/>
      <c r="AQ450" s="330"/>
      <c r="AR450" s="356">
        <f>SUM(AR323)</f>
        <v>0</v>
      </c>
      <c r="AS450" s="330" t="e">
        <f>SUM(AR450/AO450*100)</f>
        <v>#DIV/0!</v>
      </c>
      <c r="AT450" s="356">
        <f>SUM(AT323)</f>
        <v>0</v>
      </c>
      <c r="AU450" s="330"/>
      <c r="AV450" s="330"/>
      <c r="AW450" s="356">
        <f>SUM(AW323)</f>
        <v>0</v>
      </c>
      <c r="AX450" s="330" t="e">
        <f>SUM(AW450/AT450*100)</f>
        <v>#DIV/0!</v>
      </c>
      <c r="AY450" s="356">
        <f>SUM(AY323)</f>
        <v>0</v>
      </c>
      <c r="AZ450" s="356">
        <f>SUM(AZ323)</f>
        <v>0</v>
      </c>
      <c r="BA450" s="582" t="e">
        <f>SUM(AZ450/AY450*100)</f>
        <v>#DIV/0!</v>
      </c>
      <c r="BB450" s="992"/>
    </row>
    <row r="451" spans="1:54" ht="35.25" customHeight="1">
      <c r="A451" s="1020"/>
      <c r="B451" s="1020"/>
      <c r="C451" s="1020"/>
      <c r="D451" s="203" t="s">
        <v>1</v>
      </c>
      <c r="E451" s="299"/>
      <c r="F451" s="271"/>
      <c r="G451" s="277"/>
      <c r="H451" s="470"/>
      <c r="I451" s="470"/>
      <c r="J451" s="310"/>
      <c r="K451" s="470"/>
      <c r="L451" s="470"/>
      <c r="M451" s="310"/>
      <c r="N451" s="470"/>
      <c r="O451" s="470"/>
      <c r="P451" s="310"/>
      <c r="Q451" s="540"/>
      <c r="R451" s="540"/>
      <c r="S451" s="312"/>
      <c r="T451" s="540"/>
      <c r="U451" s="540"/>
      <c r="V451" s="312"/>
      <c r="W451" s="540"/>
      <c r="X451" s="540"/>
      <c r="Y451" s="312"/>
      <c r="Z451" s="756"/>
      <c r="AA451" s="746"/>
      <c r="AB451" s="746"/>
      <c r="AC451" s="756"/>
      <c r="AD451" s="796"/>
      <c r="AE451" s="756"/>
      <c r="AF451" s="746"/>
      <c r="AG451" s="746"/>
      <c r="AH451" s="756"/>
      <c r="AI451" s="796"/>
      <c r="AJ451" s="756"/>
      <c r="AK451" s="746"/>
      <c r="AL451" s="746"/>
      <c r="AM451" s="756"/>
      <c r="AN451" s="796"/>
      <c r="AO451" s="356"/>
      <c r="AP451" s="331"/>
      <c r="AQ451" s="331"/>
      <c r="AR451" s="356"/>
      <c r="AS451" s="330"/>
      <c r="AT451" s="356"/>
      <c r="AU451" s="331"/>
      <c r="AV451" s="331"/>
      <c r="AW451" s="356"/>
      <c r="AX451" s="330"/>
      <c r="AY451" s="356"/>
      <c r="AZ451" s="356"/>
      <c r="BA451" s="582"/>
      <c r="BB451" s="993"/>
    </row>
    <row r="452" spans="1:54" ht="31.2">
      <c r="A452" s="1020"/>
      <c r="B452" s="1020"/>
      <c r="C452" s="1020"/>
      <c r="D452" s="205" t="s">
        <v>362</v>
      </c>
      <c r="E452" s="299"/>
      <c r="F452" s="271"/>
      <c r="G452" s="277"/>
      <c r="H452" s="470"/>
      <c r="I452" s="470"/>
      <c r="J452" s="310"/>
      <c r="K452" s="470"/>
      <c r="L452" s="470"/>
      <c r="M452" s="310"/>
      <c r="N452" s="470"/>
      <c r="O452" s="470"/>
      <c r="P452" s="310"/>
      <c r="Q452" s="540"/>
      <c r="R452" s="540"/>
      <c r="S452" s="312"/>
      <c r="T452" s="540"/>
      <c r="U452" s="540"/>
      <c r="V452" s="312"/>
      <c r="W452" s="540"/>
      <c r="X452" s="540"/>
      <c r="Y452" s="312"/>
      <c r="Z452" s="756"/>
      <c r="AA452" s="747"/>
      <c r="AB452" s="747"/>
      <c r="AC452" s="756"/>
      <c r="AD452" s="796"/>
      <c r="AE452" s="756"/>
      <c r="AF452" s="747"/>
      <c r="AG452" s="747"/>
      <c r="AH452" s="756"/>
      <c r="AI452" s="796"/>
      <c r="AJ452" s="756"/>
      <c r="AK452" s="747"/>
      <c r="AL452" s="747"/>
      <c r="AM452" s="756"/>
      <c r="AN452" s="796"/>
      <c r="AO452" s="356"/>
      <c r="AP452" s="331"/>
      <c r="AQ452" s="331"/>
      <c r="AR452" s="356"/>
      <c r="AS452" s="330"/>
      <c r="AT452" s="356"/>
      <c r="AU452" s="331"/>
      <c r="AV452" s="331"/>
      <c r="AW452" s="356"/>
      <c r="AX452" s="330"/>
      <c r="AY452" s="356"/>
      <c r="AZ452" s="356"/>
      <c r="BA452" s="582"/>
      <c r="BB452" s="993"/>
    </row>
    <row r="453" spans="1:54" ht="24.75" customHeight="1">
      <c r="A453" s="1020"/>
      <c r="B453" s="1020"/>
      <c r="C453" s="1020"/>
      <c r="D453" s="206" t="s">
        <v>253</v>
      </c>
      <c r="E453" s="299">
        <f>SUM(H453,K453,N453,Q453,T453,W453,Z453,AE453,AJ453,AO453,AT453,AY453)</f>
        <v>250</v>
      </c>
      <c r="F453" s="271">
        <f>SUM(I453,L453,O453,R453,U453,X453,AC453,AH453,AM453,AR453,AW453,AZ453)</f>
        <v>250</v>
      </c>
      <c r="G453" s="277">
        <f>SUM(F453/E453*100)</f>
        <v>100</v>
      </c>
      <c r="H453" s="470">
        <f t="shared" ref="H453:H454" si="62">SUM(H326)</f>
        <v>0</v>
      </c>
      <c r="I453" s="470">
        <f t="shared" ref="I453:I454" si="63">SUM(I326)</f>
        <v>0</v>
      </c>
      <c r="J453" s="310" t="e">
        <f>SUM(I453/H453*100)</f>
        <v>#DIV/0!</v>
      </c>
      <c r="K453" s="470">
        <f t="shared" ref="K453:L454" si="64">SUM(K326)</f>
        <v>0</v>
      </c>
      <c r="L453" s="470">
        <f t="shared" si="64"/>
        <v>0</v>
      </c>
      <c r="M453" s="310" t="e">
        <f>SUM(L453/K453*100)</f>
        <v>#DIV/0!</v>
      </c>
      <c r="N453" s="470">
        <f t="shared" ref="N453:O454" si="65">SUM(N326)</f>
        <v>0</v>
      </c>
      <c r="O453" s="470">
        <f t="shared" si="65"/>
        <v>0</v>
      </c>
      <c r="P453" s="310" t="e">
        <f>SUM(O453/N453*100)</f>
        <v>#DIV/0!</v>
      </c>
      <c r="Q453" s="540">
        <f t="shared" ref="Q453:Q454" si="66">SUM(Q326)</f>
        <v>125</v>
      </c>
      <c r="R453" s="540">
        <f t="shared" ref="R453:R454" si="67">SUM(R326)</f>
        <v>125</v>
      </c>
      <c r="S453" s="312">
        <f>SUM(R453/Q453*100)</f>
        <v>100</v>
      </c>
      <c r="T453" s="540">
        <f t="shared" ref="T453:U454" si="68">SUM(T326)</f>
        <v>125</v>
      </c>
      <c r="U453" s="540">
        <f t="shared" si="68"/>
        <v>125</v>
      </c>
      <c r="V453" s="312">
        <f>SUM(U453/T453*100)</f>
        <v>100</v>
      </c>
      <c r="W453" s="540">
        <f t="shared" ref="W453:X454" si="69">SUM(W326)</f>
        <v>0</v>
      </c>
      <c r="X453" s="540">
        <f t="shared" si="69"/>
        <v>0</v>
      </c>
      <c r="Y453" s="312" t="e">
        <f>SUM(X453/W453*100)</f>
        <v>#DIV/0!</v>
      </c>
      <c r="Z453" s="756">
        <f t="shared" ref="Z453:Z454" si="70">SUM(Z326)</f>
        <v>0</v>
      </c>
      <c r="AA453" s="666"/>
      <c r="AB453" s="667"/>
      <c r="AC453" s="756">
        <f t="shared" ref="AC453" si="71">SUM(AC326)</f>
        <v>0</v>
      </c>
      <c r="AD453" s="796" t="e">
        <f>SUM(AC453/Z453*100)</f>
        <v>#DIV/0!</v>
      </c>
      <c r="AE453" s="756">
        <f t="shared" ref="AE453:AE454" si="72">SUM(AE326)</f>
        <v>0</v>
      </c>
      <c r="AF453" s="666"/>
      <c r="AG453" s="667"/>
      <c r="AH453" s="756">
        <f t="shared" ref="AH453:AH454" si="73">SUM(AH326)</f>
        <v>0</v>
      </c>
      <c r="AI453" s="796" t="e">
        <f>SUM(AH453/AE453*100)</f>
        <v>#DIV/0!</v>
      </c>
      <c r="AJ453" s="756">
        <f t="shared" ref="AJ453:AJ454" si="74">SUM(AJ326)</f>
        <v>0</v>
      </c>
      <c r="AK453" s="666"/>
      <c r="AL453" s="667"/>
      <c r="AM453" s="756">
        <f t="shared" ref="AM453:AM454" si="75">SUM(AM326)</f>
        <v>0</v>
      </c>
      <c r="AN453" s="796" t="e">
        <f>SUM(AM453/AJ453*100)</f>
        <v>#DIV/0!</v>
      </c>
      <c r="AO453" s="356">
        <f t="shared" ref="AO453:AO454" si="76">SUM(AO326)</f>
        <v>0</v>
      </c>
      <c r="AP453" s="331"/>
      <c r="AQ453" s="331"/>
      <c r="AR453" s="356">
        <f t="shared" ref="AR453:AR454" si="77">SUM(AR326)</f>
        <v>0</v>
      </c>
      <c r="AS453" s="330" t="e">
        <f>SUM(AR453/AO453*100)</f>
        <v>#DIV/0!</v>
      </c>
      <c r="AT453" s="356">
        <f t="shared" ref="AT453:AT454" si="78">SUM(AT326)</f>
        <v>0</v>
      </c>
      <c r="AU453" s="331"/>
      <c r="AV453" s="331"/>
      <c r="AW453" s="356">
        <f t="shared" ref="AW453:AW454" si="79">SUM(AW326)</f>
        <v>0</v>
      </c>
      <c r="AX453" s="330" t="e">
        <f>SUM(AW453/AT453*100)</f>
        <v>#DIV/0!</v>
      </c>
      <c r="AY453" s="356">
        <f t="shared" ref="AY453:AZ454" si="80">SUM(AY326)</f>
        <v>0</v>
      </c>
      <c r="AZ453" s="356">
        <f t="shared" si="80"/>
        <v>0</v>
      </c>
      <c r="BA453" s="582" t="e">
        <f>SUM(AZ453/AY453*100)</f>
        <v>#DIV/0!</v>
      </c>
      <c r="BB453" s="993"/>
    </row>
    <row r="454" spans="1:54" ht="88.5" customHeight="1">
      <c r="A454" s="1020"/>
      <c r="B454" s="1020"/>
      <c r="C454" s="1020"/>
      <c r="D454" s="206" t="s">
        <v>261</v>
      </c>
      <c r="E454" s="299">
        <f>SUM(H454,K454,N454,Q454,T454,W454,Z454,AE454,AJ454,AO454,AT454,AY454)</f>
        <v>0</v>
      </c>
      <c r="F454" s="271">
        <f>SUM(I454,L454,O454,R454,U454,X454,AA454,AF454,AK454,AP454,AU454,AZ454)</f>
        <v>0</v>
      </c>
      <c r="G454" s="277" t="e">
        <f>SUM(F454/E454*100)</f>
        <v>#DIV/0!</v>
      </c>
      <c r="H454" s="470">
        <f t="shared" si="62"/>
        <v>0</v>
      </c>
      <c r="I454" s="470">
        <f t="shared" si="63"/>
        <v>0</v>
      </c>
      <c r="J454" s="310" t="e">
        <f>SUM(I454/H454*100)</f>
        <v>#DIV/0!</v>
      </c>
      <c r="K454" s="470">
        <f t="shared" si="64"/>
        <v>0</v>
      </c>
      <c r="L454" s="470">
        <f t="shared" si="64"/>
        <v>0</v>
      </c>
      <c r="M454" s="310" t="e">
        <f>SUM(L454/K454*100)</f>
        <v>#DIV/0!</v>
      </c>
      <c r="N454" s="470">
        <f t="shared" si="65"/>
        <v>0</v>
      </c>
      <c r="O454" s="470">
        <f t="shared" si="65"/>
        <v>0</v>
      </c>
      <c r="P454" s="310" t="e">
        <f>SUM(O454/N454*100)</f>
        <v>#DIV/0!</v>
      </c>
      <c r="Q454" s="540">
        <f t="shared" si="66"/>
        <v>0</v>
      </c>
      <c r="R454" s="540">
        <f t="shared" si="67"/>
        <v>0</v>
      </c>
      <c r="S454" s="312" t="e">
        <f>SUM(R454/Q454*100)</f>
        <v>#DIV/0!</v>
      </c>
      <c r="T454" s="540">
        <f t="shared" si="68"/>
        <v>0</v>
      </c>
      <c r="U454" s="540">
        <f t="shared" si="68"/>
        <v>0</v>
      </c>
      <c r="V454" s="312" t="e">
        <f>SUM(U454/T454*100)</f>
        <v>#DIV/0!</v>
      </c>
      <c r="W454" s="540">
        <f t="shared" si="69"/>
        <v>0</v>
      </c>
      <c r="X454" s="540">
        <f t="shared" si="69"/>
        <v>0</v>
      </c>
      <c r="Y454" s="312" t="e">
        <f>SUM(X454/W454*100)</f>
        <v>#DIV/0!</v>
      </c>
      <c r="Z454" s="756">
        <f t="shared" si="70"/>
        <v>0</v>
      </c>
      <c r="AA454" s="670"/>
      <c r="AB454" s="671"/>
      <c r="AC454" s="756">
        <f t="shared" ref="AC454" si="81">SUM(AC327)</f>
        <v>0</v>
      </c>
      <c r="AD454" s="796" t="e">
        <f>SUM(AC454/Z454*100)</f>
        <v>#DIV/0!</v>
      </c>
      <c r="AE454" s="756">
        <f t="shared" si="72"/>
        <v>0</v>
      </c>
      <c r="AF454" s="670"/>
      <c r="AG454" s="671"/>
      <c r="AH454" s="756">
        <f t="shared" si="73"/>
        <v>0</v>
      </c>
      <c r="AI454" s="796" t="e">
        <f>SUM(AH454/AE454*100)</f>
        <v>#DIV/0!</v>
      </c>
      <c r="AJ454" s="756">
        <f t="shared" si="74"/>
        <v>0</v>
      </c>
      <c r="AK454" s="670"/>
      <c r="AL454" s="671"/>
      <c r="AM454" s="756">
        <f t="shared" si="75"/>
        <v>0</v>
      </c>
      <c r="AN454" s="796" t="e">
        <f>SUM(AM454/AJ454*100)</f>
        <v>#DIV/0!</v>
      </c>
      <c r="AO454" s="356">
        <f t="shared" si="76"/>
        <v>0</v>
      </c>
      <c r="AP454" s="331"/>
      <c r="AQ454" s="331"/>
      <c r="AR454" s="356">
        <f t="shared" si="77"/>
        <v>0</v>
      </c>
      <c r="AS454" s="330" t="e">
        <f>SUM(AR454/AO454*100)</f>
        <v>#DIV/0!</v>
      </c>
      <c r="AT454" s="356">
        <f t="shared" si="78"/>
        <v>0</v>
      </c>
      <c r="AU454" s="331"/>
      <c r="AV454" s="331"/>
      <c r="AW454" s="356">
        <f t="shared" si="79"/>
        <v>0</v>
      </c>
      <c r="AX454" s="330" t="e">
        <f>SUM(AW454/AT454*100)</f>
        <v>#DIV/0!</v>
      </c>
      <c r="AY454" s="356">
        <f t="shared" si="80"/>
        <v>0</v>
      </c>
      <c r="AZ454" s="356">
        <f t="shared" si="80"/>
        <v>0</v>
      </c>
      <c r="BA454" s="582" t="e">
        <f>SUM(AZ454/AY454*100)</f>
        <v>#DIV/0!</v>
      </c>
      <c r="BB454" s="993"/>
    </row>
    <row r="455" spans="1:54" ht="24.75" customHeight="1">
      <c r="A455" s="1020"/>
      <c r="B455" s="1020"/>
      <c r="C455" s="1020"/>
      <c r="D455" s="206" t="s">
        <v>254</v>
      </c>
      <c r="E455" s="236"/>
      <c r="F455" s="236"/>
      <c r="G455" s="235"/>
      <c r="H455" s="445"/>
      <c r="I455" s="445"/>
      <c r="J455" s="484"/>
      <c r="K455" s="445"/>
      <c r="L455" s="445"/>
      <c r="M455" s="484"/>
      <c r="N455" s="445"/>
      <c r="O455" s="445"/>
      <c r="P455" s="484"/>
      <c r="Q455" s="526"/>
      <c r="R455" s="526"/>
      <c r="S455" s="556"/>
      <c r="T455" s="526"/>
      <c r="U455" s="526"/>
      <c r="V455" s="556"/>
      <c r="W455" s="526"/>
      <c r="X455" s="526"/>
      <c r="Y455" s="556"/>
      <c r="Z455" s="669"/>
      <c r="AA455" s="670"/>
      <c r="AB455" s="671"/>
      <c r="AC455" s="669"/>
      <c r="AD455" s="678"/>
      <c r="AE455" s="669"/>
      <c r="AF455" s="670"/>
      <c r="AG455" s="671"/>
      <c r="AH455" s="669"/>
      <c r="AI455" s="678"/>
      <c r="AJ455" s="669"/>
      <c r="AK455" s="670"/>
      <c r="AL455" s="671"/>
      <c r="AM455" s="669"/>
      <c r="AN455" s="678"/>
      <c r="AO455" s="375"/>
      <c r="AP455" s="331"/>
      <c r="AQ455" s="331"/>
      <c r="AR455" s="375"/>
      <c r="AS455" s="376"/>
      <c r="AT455" s="375"/>
      <c r="AU455" s="331"/>
      <c r="AV455" s="331"/>
      <c r="AW455" s="375"/>
      <c r="AX455" s="376"/>
      <c r="AY455" s="375"/>
      <c r="AZ455" s="375"/>
      <c r="BA455" s="376"/>
      <c r="BB455" s="993"/>
    </row>
    <row r="456" spans="1:54" ht="31.8" thickBot="1">
      <c r="A456" s="1020"/>
      <c r="B456" s="1020"/>
      <c r="C456" s="1020"/>
      <c r="D456" s="208" t="s">
        <v>7</v>
      </c>
      <c r="E456" s="233"/>
      <c r="F456" s="233"/>
      <c r="G456" s="252"/>
      <c r="H456" s="439"/>
      <c r="I456" s="439"/>
      <c r="J456" s="485"/>
      <c r="K456" s="439"/>
      <c r="L456" s="439"/>
      <c r="M456" s="485"/>
      <c r="N456" s="439"/>
      <c r="O456" s="439"/>
      <c r="P456" s="485"/>
      <c r="Q456" s="524"/>
      <c r="R456" s="524"/>
      <c r="S456" s="557"/>
      <c r="T456" s="524"/>
      <c r="U456" s="524"/>
      <c r="V456" s="557"/>
      <c r="W456" s="524"/>
      <c r="X456" s="524"/>
      <c r="Y456" s="557"/>
      <c r="Z456" s="674"/>
      <c r="AA456" s="746"/>
      <c r="AB456" s="664"/>
      <c r="AC456" s="674"/>
      <c r="AD456" s="674"/>
      <c r="AE456" s="674"/>
      <c r="AF456" s="674"/>
      <c r="AG456" s="674"/>
      <c r="AH456" s="674"/>
      <c r="AI456" s="674"/>
      <c r="AJ456" s="674"/>
      <c r="AK456" s="674"/>
      <c r="AL456" s="674"/>
      <c r="AM456" s="674"/>
      <c r="AN456" s="674"/>
      <c r="AO456" s="331"/>
      <c r="AP456" s="331"/>
      <c r="AQ456" s="331"/>
      <c r="AR456" s="331"/>
      <c r="AS456" s="331"/>
      <c r="AT456" s="331"/>
      <c r="AU456" s="331"/>
      <c r="AV456" s="331"/>
      <c r="AW456" s="331"/>
      <c r="AX456" s="331"/>
      <c r="AY456" s="331"/>
      <c r="AZ456" s="331"/>
      <c r="BA456" s="331"/>
      <c r="BB456" s="994"/>
    </row>
    <row r="457" spans="1:54" ht="21" customHeight="1">
      <c r="A457" s="1005" t="s">
        <v>418</v>
      </c>
      <c r="B457" s="1006"/>
      <c r="C457" s="1007"/>
      <c r="D457" s="223" t="s">
        <v>5</v>
      </c>
      <c r="E457" s="299">
        <f>SUM(H457,K457,N457,Q457,T457,W457,Z457,AE457,AJ457,AO457,AT457,AY457)</f>
        <v>0</v>
      </c>
      <c r="F457" s="271">
        <f>SUM(I457,L457,O457,R457,U457,X457,AC457,AH457,AM457,AR457,AW457,AZ457)</f>
        <v>0</v>
      </c>
      <c r="G457" s="277" t="e">
        <f>SUM(F457/E457*100)</f>
        <v>#DIV/0!</v>
      </c>
      <c r="H457" s="469">
        <f>SUM(H344)</f>
        <v>0</v>
      </c>
      <c r="I457" s="469">
        <f>SUM(I344)</f>
        <v>0</v>
      </c>
      <c r="J457" s="483" t="e">
        <f>SUM(I457/H457*100)</f>
        <v>#DIV/0!</v>
      </c>
      <c r="K457" s="469">
        <f>SUM(K344)</f>
        <v>0</v>
      </c>
      <c r="L457" s="469">
        <f>SUM(L344)</f>
        <v>0</v>
      </c>
      <c r="M457" s="483" t="e">
        <f>SUM(L457/K457*100)</f>
        <v>#DIV/0!</v>
      </c>
      <c r="N457" s="469">
        <f>SUM(N344)</f>
        <v>0</v>
      </c>
      <c r="O457" s="469">
        <f>SUM(O344)</f>
        <v>0</v>
      </c>
      <c r="P457" s="483" t="e">
        <f>SUM(O457/N457*100)</f>
        <v>#DIV/0!</v>
      </c>
      <c r="Q457" s="552">
        <f>SUM(Q344)</f>
        <v>0</v>
      </c>
      <c r="R457" s="552">
        <f>SUM(R344)</f>
        <v>0</v>
      </c>
      <c r="S457" s="555" t="e">
        <f>SUM(R457/Q457*100)</f>
        <v>#DIV/0!</v>
      </c>
      <c r="T457" s="552">
        <f>SUM(T344)</f>
        <v>0</v>
      </c>
      <c r="U457" s="552">
        <f>SUM(U344)</f>
        <v>0</v>
      </c>
      <c r="V457" s="555" t="e">
        <f>SUM(U457/T457*100)</f>
        <v>#DIV/0!</v>
      </c>
      <c r="W457" s="552">
        <f>SUM(W344)</f>
        <v>0</v>
      </c>
      <c r="X457" s="552">
        <f>SUM(X344)</f>
        <v>0</v>
      </c>
      <c r="Y457" s="555" t="e">
        <f>SUM(X457/W457*100)</f>
        <v>#DIV/0!</v>
      </c>
      <c r="Z457" s="794">
        <f>SUM(Z344)</f>
        <v>0</v>
      </c>
      <c r="AA457" s="794">
        <f t="shared" ref="AA457:AC457" si="82">SUM(AA344)</f>
        <v>0</v>
      </c>
      <c r="AB457" s="794">
        <f t="shared" si="82"/>
        <v>0</v>
      </c>
      <c r="AC457" s="794">
        <f t="shared" si="82"/>
        <v>0</v>
      </c>
      <c r="AD457" s="796" t="e">
        <f>SUM(AC457/Z457*100)</f>
        <v>#DIV/0!</v>
      </c>
      <c r="AE457" s="794">
        <f>SUM(AE344)</f>
        <v>0</v>
      </c>
      <c r="AF457" s="794">
        <f t="shared" ref="AF457:AH457" si="83">SUM(AF344)</f>
        <v>0</v>
      </c>
      <c r="AG457" s="794">
        <f t="shared" si="83"/>
        <v>0</v>
      </c>
      <c r="AH457" s="794">
        <f t="shared" si="83"/>
        <v>0</v>
      </c>
      <c r="AI457" s="796" t="e">
        <f>SUM(AH457/AE457*100)</f>
        <v>#DIV/0!</v>
      </c>
      <c r="AJ457" s="794">
        <f t="shared" ref="AJ457" si="84">SUM(AJ344)</f>
        <v>0</v>
      </c>
      <c r="AK457" s="797"/>
      <c r="AL457" s="797"/>
      <c r="AM457" s="794">
        <f t="shared" ref="AM457" si="85">SUM(AM344)</f>
        <v>0</v>
      </c>
      <c r="AN457" s="796" t="e">
        <f>SUM(AM457/AJ457*100)</f>
        <v>#DIV/0!</v>
      </c>
      <c r="AO457" s="333">
        <f>SUM(AO344)</f>
        <v>0</v>
      </c>
      <c r="AP457" s="330"/>
      <c r="AQ457" s="330"/>
      <c r="AR457" s="333">
        <f>SUM(AR344)</f>
        <v>0</v>
      </c>
      <c r="AS457" s="374" t="e">
        <f>SUM(AR457/AO457*100)</f>
        <v>#DIV/0!</v>
      </c>
      <c r="AT457" s="333">
        <f>SUM(AT344)</f>
        <v>0</v>
      </c>
      <c r="AU457" s="330"/>
      <c r="AV457" s="330"/>
      <c r="AW457" s="333">
        <f>SUM(AW344)</f>
        <v>0</v>
      </c>
      <c r="AX457" s="374" t="e">
        <f>SUM(AW457/AT457*100)</f>
        <v>#DIV/0!</v>
      </c>
      <c r="AY457" s="333">
        <f>SUM(AY344)</f>
        <v>0</v>
      </c>
      <c r="AZ457" s="333">
        <f>SUM(AZ344)</f>
        <v>0</v>
      </c>
      <c r="BA457" s="374" t="e">
        <f>SUM(AZ457/AY457*100)</f>
        <v>#DIV/0!</v>
      </c>
      <c r="BB457" s="992"/>
    </row>
    <row r="458" spans="1:54" ht="35.25" customHeight="1">
      <c r="A458" s="1008"/>
      <c r="B458" s="1009"/>
      <c r="C458" s="1010"/>
      <c r="D458" s="203" t="s">
        <v>1</v>
      </c>
      <c r="E458" s="299"/>
      <c r="F458" s="271"/>
      <c r="G458" s="277"/>
      <c r="H458" s="469"/>
      <c r="I458" s="469"/>
      <c r="J458" s="483"/>
      <c r="K458" s="469"/>
      <c r="L458" s="469"/>
      <c r="M458" s="483"/>
      <c r="N458" s="469"/>
      <c r="O458" s="469"/>
      <c r="P458" s="483"/>
      <c r="Q458" s="552"/>
      <c r="R458" s="552"/>
      <c r="S458" s="555"/>
      <c r="T458" s="552"/>
      <c r="U458" s="552"/>
      <c r="V458" s="555"/>
      <c r="W458" s="552"/>
      <c r="X458" s="552"/>
      <c r="Y458" s="555"/>
      <c r="Z458" s="794"/>
      <c r="AA458" s="746"/>
      <c r="AB458" s="746"/>
      <c r="AC458" s="794"/>
      <c r="AD458" s="796"/>
      <c r="AE458" s="794"/>
      <c r="AF458" s="746"/>
      <c r="AG458" s="746"/>
      <c r="AH458" s="794"/>
      <c r="AI458" s="796"/>
      <c r="AJ458" s="794"/>
      <c r="AK458" s="746"/>
      <c r="AL458" s="746"/>
      <c r="AM458" s="794"/>
      <c r="AN458" s="796"/>
      <c r="AO458" s="333"/>
      <c r="AP458" s="331"/>
      <c r="AQ458" s="331"/>
      <c r="AR458" s="333"/>
      <c r="AS458" s="374"/>
      <c r="AT458" s="333"/>
      <c r="AU458" s="331"/>
      <c r="AV458" s="331"/>
      <c r="AW458" s="333"/>
      <c r="AX458" s="374"/>
      <c r="AY458" s="333"/>
      <c r="AZ458" s="333"/>
      <c r="BA458" s="374"/>
      <c r="BB458" s="993"/>
    </row>
    <row r="459" spans="1:54" ht="31.2">
      <c r="A459" s="1008"/>
      <c r="B459" s="1009"/>
      <c r="C459" s="1010"/>
      <c r="D459" s="205" t="s">
        <v>362</v>
      </c>
      <c r="E459" s="299"/>
      <c r="F459" s="271"/>
      <c r="G459" s="277"/>
      <c r="H459" s="469"/>
      <c r="I459" s="469"/>
      <c r="J459" s="483"/>
      <c r="K459" s="469"/>
      <c r="L459" s="469"/>
      <c r="M459" s="483"/>
      <c r="N459" s="469"/>
      <c r="O459" s="469"/>
      <c r="P459" s="483"/>
      <c r="Q459" s="552"/>
      <c r="R459" s="552"/>
      <c r="S459" s="555"/>
      <c r="T459" s="552"/>
      <c r="U459" s="552"/>
      <c r="V459" s="555"/>
      <c r="W459" s="552"/>
      <c r="X459" s="552"/>
      <c r="Y459" s="555"/>
      <c r="Z459" s="794"/>
      <c r="AA459" s="747"/>
      <c r="AB459" s="747"/>
      <c r="AC459" s="794"/>
      <c r="AD459" s="796"/>
      <c r="AE459" s="794"/>
      <c r="AF459" s="747"/>
      <c r="AG459" s="747"/>
      <c r="AH459" s="794"/>
      <c r="AI459" s="796"/>
      <c r="AJ459" s="794"/>
      <c r="AK459" s="747"/>
      <c r="AL459" s="747"/>
      <c r="AM459" s="794"/>
      <c r="AN459" s="796"/>
      <c r="AO459" s="333"/>
      <c r="AP459" s="331"/>
      <c r="AQ459" s="331"/>
      <c r="AR459" s="333"/>
      <c r="AS459" s="374"/>
      <c r="AT459" s="333"/>
      <c r="AU459" s="331"/>
      <c r="AV459" s="331"/>
      <c r="AW459" s="333"/>
      <c r="AX459" s="374"/>
      <c r="AY459" s="333"/>
      <c r="AZ459" s="333"/>
      <c r="BA459" s="374"/>
      <c r="BB459" s="993"/>
    </row>
    <row r="460" spans="1:54" ht="24.75" customHeight="1">
      <c r="A460" s="1008"/>
      <c r="B460" s="1009"/>
      <c r="C460" s="1010"/>
      <c r="D460" s="206" t="s">
        <v>253</v>
      </c>
      <c r="E460" s="299">
        <f>SUM(H460,K460,N460,Q460,T460,W460,Z460,AE460,AJ460,AO460,AT460,AY460)</f>
        <v>0</v>
      </c>
      <c r="F460" s="271">
        <f>SUM(I460,L460,O460,R460,U460,X460,AC460,AH460,AM460,AR460,AW460,AZ460)</f>
        <v>0</v>
      </c>
      <c r="G460" s="277" t="e">
        <f>SUM(F460/E460*100)</f>
        <v>#DIV/0!</v>
      </c>
      <c r="H460" s="469">
        <f t="shared" ref="H460:H461" si="86">SUM(H347)</f>
        <v>0</v>
      </c>
      <c r="I460" s="469">
        <f t="shared" ref="I460:I461" si="87">SUM(I347)</f>
        <v>0</v>
      </c>
      <c r="J460" s="483" t="e">
        <f>SUM(I460/H460*100)</f>
        <v>#DIV/0!</v>
      </c>
      <c r="K460" s="469">
        <f t="shared" ref="K460:L461" si="88">SUM(K347)</f>
        <v>0</v>
      </c>
      <c r="L460" s="469">
        <f t="shared" si="88"/>
        <v>0</v>
      </c>
      <c r="M460" s="483" t="e">
        <f>SUM(L460/K460*100)</f>
        <v>#DIV/0!</v>
      </c>
      <c r="N460" s="469">
        <f t="shared" ref="N460:O461" si="89">SUM(N347)</f>
        <v>0</v>
      </c>
      <c r="O460" s="469">
        <f t="shared" si="89"/>
        <v>0</v>
      </c>
      <c r="P460" s="483" t="e">
        <f>SUM(O460/N460*100)</f>
        <v>#DIV/0!</v>
      </c>
      <c r="Q460" s="552">
        <f t="shared" ref="Q460:Q461" si="90">SUM(Q347)</f>
        <v>0</v>
      </c>
      <c r="R460" s="552">
        <f t="shared" ref="R460:R461" si="91">SUM(R347)</f>
        <v>0</v>
      </c>
      <c r="S460" s="555" t="e">
        <f>SUM(R460/Q460*100)</f>
        <v>#DIV/0!</v>
      </c>
      <c r="T460" s="552">
        <f t="shared" ref="T460:U461" si="92">SUM(T347)</f>
        <v>0</v>
      </c>
      <c r="U460" s="552">
        <f t="shared" si="92"/>
        <v>0</v>
      </c>
      <c r="V460" s="555" t="e">
        <f>SUM(U460/T460*100)</f>
        <v>#DIV/0!</v>
      </c>
      <c r="W460" s="552">
        <f t="shared" ref="W460:X461" si="93">SUM(W347)</f>
        <v>0</v>
      </c>
      <c r="X460" s="552">
        <f t="shared" si="93"/>
        <v>0</v>
      </c>
      <c r="Y460" s="555" t="e">
        <f>SUM(X460/W460*100)</f>
        <v>#DIV/0!</v>
      </c>
      <c r="Z460" s="794">
        <f t="shared" ref="Z460:Z461" si="94">SUM(Z347)</f>
        <v>0</v>
      </c>
      <c r="AA460" s="666"/>
      <c r="AB460" s="667"/>
      <c r="AC460" s="794">
        <f t="shared" ref="AC460" si="95">SUM(AC347)</f>
        <v>0</v>
      </c>
      <c r="AD460" s="796" t="e">
        <f>SUM(AC460/Z460*100)</f>
        <v>#DIV/0!</v>
      </c>
      <c r="AE460" s="794">
        <f t="shared" ref="AE460:AE461" si="96">SUM(AE347)</f>
        <v>0</v>
      </c>
      <c r="AF460" s="666"/>
      <c r="AG460" s="667"/>
      <c r="AH460" s="794">
        <f t="shared" ref="AH460:AJ461" si="97">SUM(AH347)</f>
        <v>0</v>
      </c>
      <c r="AI460" s="796" t="e">
        <f>SUM(AH460/AE460*100)</f>
        <v>#DIV/0!</v>
      </c>
      <c r="AJ460" s="794">
        <f t="shared" si="97"/>
        <v>0</v>
      </c>
      <c r="AK460" s="666"/>
      <c r="AL460" s="667"/>
      <c r="AM460" s="794">
        <f t="shared" ref="AM460" si="98">SUM(AM347)</f>
        <v>0</v>
      </c>
      <c r="AN460" s="796" t="e">
        <f>SUM(AM460/AJ460*100)</f>
        <v>#DIV/0!</v>
      </c>
      <c r="AO460" s="333">
        <f t="shared" ref="AO460:AO461" si="99">SUM(AO347)</f>
        <v>0</v>
      </c>
      <c r="AP460" s="331"/>
      <c r="AQ460" s="331"/>
      <c r="AR460" s="333">
        <f t="shared" ref="AR460:AR461" si="100">SUM(AR347)</f>
        <v>0</v>
      </c>
      <c r="AS460" s="374" t="e">
        <f>SUM(AR460/AO460*100)</f>
        <v>#DIV/0!</v>
      </c>
      <c r="AT460" s="333">
        <f t="shared" ref="AT460:AT461" si="101">SUM(AT347)</f>
        <v>0</v>
      </c>
      <c r="AU460" s="331"/>
      <c r="AV460" s="331"/>
      <c r="AW460" s="333">
        <f t="shared" ref="AW460:AW461" si="102">SUM(AW347)</f>
        <v>0</v>
      </c>
      <c r="AX460" s="374" t="e">
        <f>SUM(AW460/AT460*100)</f>
        <v>#DIV/0!</v>
      </c>
      <c r="AY460" s="333">
        <f t="shared" ref="AY460:AZ461" si="103">SUM(AY347)</f>
        <v>0</v>
      </c>
      <c r="AZ460" s="333">
        <f t="shared" si="103"/>
        <v>0</v>
      </c>
      <c r="BA460" s="374" t="e">
        <f>SUM(AZ460/AY460*100)</f>
        <v>#DIV/0!</v>
      </c>
      <c r="BB460" s="993"/>
    </row>
    <row r="461" spans="1:54" ht="88.5" customHeight="1">
      <c r="A461" s="1008"/>
      <c r="B461" s="1009"/>
      <c r="C461" s="1010"/>
      <c r="D461" s="206" t="s">
        <v>261</v>
      </c>
      <c r="E461" s="299">
        <f>SUM(H461,K461,N461,Q461,T461,W461,Z461,AE461,AJ461,AO461,AT461,AY461)</f>
        <v>0</v>
      </c>
      <c r="F461" s="271">
        <f>SUM(I461,L461,O461,R461,U461,X461,AA461,AF461,AK461,AP461,AU461,AZ461)</f>
        <v>0</v>
      </c>
      <c r="G461" s="277" t="e">
        <f>SUM(F461/E461*100)</f>
        <v>#DIV/0!</v>
      </c>
      <c r="H461" s="469">
        <f t="shared" si="86"/>
        <v>0</v>
      </c>
      <c r="I461" s="469">
        <f t="shared" si="87"/>
        <v>0</v>
      </c>
      <c r="J461" s="483" t="e">
        <f>SUM(I461/H461*100)</f>
        <v>#DIV/0!</v>
      </c>
      <c r="K461" s="469">
        <f t="shared" si="88"/>
        <v>0</v>
      </c>
      <c r="L461" s="469">
        <f t="shared" si="88"/>
        <v>0</v>
      </c>
      <c r="M461" s="483" t="e">
        <f>SUM(L461/K461*100)</f>
        <v>#DIV/0!</v>
      </c>
      <c r="N461" s="469">
        <f t="shared" si="89"/>
        <v>0</v>
      </c>
      <c r="O461" s="469">
        <f t="shared" si="89"/>
        <v>0</v>
      </c>
      <c r="P461" s="483" t="e">
        <f>SUM(O461/N461*100)</f>
        <v>#DIV/0!</v>
      </c>
      <c r="Q461" s="552">
        <f t="shared" si="90"/>
        <v>0</v>
      </c>
      <c r="R461" s="552">
        <f t="shared" si="91"/>
        <v>0</v>
      </c>
      <c r="S461" s="555" t="e">
        <f>SUM(R461/Q461*100)</f>
        <v>#DIV/0!</v>
      </c>
      <c r="T461" s="552">
        <f t="shared" si="92"/>
        <v>0</v>
      </c>
      <c r="U461" s="552">
        <f t="shared" si="92"/>
        <v>0</v>
      </c>
      <c r="V461" s="555" t="e">
        <f>SUM(U461/T461*100)</f>
        <v>#DIV/0!</v>
      </c>
      <c r="W461" s="552">
        <f t="shared" si="93"/>
        <v>0</v>
      </c>
      <c r="X461" s="552">
        <f t="shared" si="93"/>
        <v>0</v>
      </c>
      <c r="Y461" s="555" t="e">
        <f>SUM(X461/W461*100)</f>
        <v>#DIV/0!</v>
      </c>
      <c r="Z461" s="794">
        <f t="shared" si="94"/>
        <v>0</v>
      </c>
      <c r="AA461" s="670"/>
      <c r="AB461" s="671"/>
      <c r="AC461" s="794">
        <f t="shared" ref="AC461" si="104">SUM(AC348)</f>
        <v>0</v>
      </c>
      <c r="AD461" s="796" t="e">
        <f>SUM(AC461/Z461*100)</f>
        <v>#DIV/0!</v>
      </c>
      <c r="AE461" s="794">
        <f t="shared" si="96"/>
        <v>0</v>
      </c>
      <c r="AF461" s="670"/>
      <c r="AG461" s="671"/>
      <c r="AH461" s="794">
        <f t="shared" si="97"/>
        <v>0</v>
      </c>
      <c r="AI461" s="796" t="e">
        <f>SUM(AH461/AE461*100)</f>
        <v>#DIV/0!</v>
      </c>
      <c r="AJ461" s="794">
        <f t="shared" si="97"/>
        <v>0</v>
      </c>
      <c r="AK461" s="670"/>
      <c r="AL461" s="671"/>
      <c r="AM461" s="794">
        <f t="shared" ref="AM461" si="105">SUM(AM348)</f>
        <v>0</v>
      </c>
      <c r="AN461" s="796" t="e">
        <f>SUM(AM461/AJ461*100)</f>
        <v>#DIV/0!</v>
      </c>
      <c r="AO461" s="333">
        <f t="shared" si="99"/>
        <v>0</v>
      </c>
      <c r="AP461" s="331"/>
      <c r="AQ461" s="331"/>
      <c r="AR461" s="333">
        <f t="shared" si="100"/>
        <v>0</v>
      </c>
      <c r="AS461" s="374" t="e">
        <f>SUM(AR461/AO461*100)</f>
        <v>#DIV/0!</v>
      </c>
      <c r="AT461" s="333">
        <f t="shared" si="101"/>
        <v>0</v>
      </c>
      <c r="AU461" s="331"/>
      <c r="AV461" s="331"/>
      <c r="AW461" s="333">
        <f t="shared" si="102"/>
        <v>0</v>
      </c>
      <c r="AX461" s="374" t="e">
        <f>SUM(AW461/AT461*100)</f>
        <v>#DIV/0!</v>
      </c>
      <c r="AY461" s="333">
        <f t="shared" si="103"/>
        <v>0</v>
      </c>
      <c r="AZ461" s="333">
        <f t="shared" si="103"/>
        <v>0</v>
      </c>
      <c r="BA461" s="374" t="e">
        <f>SUM(AZ461/AY461*100)</f>
        <v>#DIV/0!</v>
      </c>
      <c r="BB461" s="993"/>
    </row>
    <row r="462" spans="1:54" ht="24.75" customHeight="1">
      <c r="A462" s="1008"/>
      <c r="B462" s="1009"/>
      <c r="C462" s="1010"/>
      <c r="D462" s="206" t="s">
        <v>254</v>
      </c>
      <c r="E462" s="236"/>
      <c r="F462" s="236"/>
      <c r="G462" s="235"/>
      <c r="H462" s="445"/>
      <c r="I462" s="445"/>
      <c r="J462" s="484"/>
      <c r="K462" s="445"/>
      <c r="L462" s="445"/>
      <c r="M462" s="484"/>
      <c r="N462" s="445"/>
      <c r="O462" s="445"/>
      <c r="P462" s="484"/>
      <c r="Q462" s="526"/>
      <c r="R462" s="526"/>
      <c r="S462" s="556"/>
      <c r="T462" s="526"/>
      <c r="U462" s="526"/>
      <c r="V462" s="556"/>
      <c r="W462" s="526"/>
      <c r="X462" s="526"/>
      <c r="Y462" s="556"/>
      <c r="Z462" s="669"/>
      <c r="AA462" s="670"/>
      <c r="AB462" s="671"/>
      <c r="AC462" s="669"/>
      <c r="AD462" s="678"/>
      <c r="AE462" s="669"/>
      <c r="AF462" s="670"/>
      <c r="AG462" s="671"/>
      <c r="AH462" s="669"/>
      <c r="AI462" s="678"/>
      <c r="AJ462" s="669"/>
      <c r="AK462" s="670"/>
      <c r="AL462" s="671"/>
      <c r="AM462" s="669"/>
      <c r="AN462" s="678"/>
      <c r="AO462" s="375"/>
      <c r="AP462" s="331"/>
      <c r="AQ462" s="331"/>
      <c r="AR462" s="375"/>
      <c r="AS462" s="376"/>
      <c r="AT462" s="375"/>
      <c r="AU462" s="331"/>
      <c r="AV462" s="331"/>
      <c r="AW462" s="375"/>
      <c r="AX462" s="376"/>
      <c r="AY462" s="375"/>
      <c r="AZ462" s="375"/>
      <c r="BA462" s="376"/>
      <c r="BB462" s="993"/>
    </row>
    <row r="463" spans="1:54" ht="31.8" thickBot="1">
      <c r="A463" s="1011"/>
      <c r="B463" s="1012"/>
      <c r="C463" s="1013"/>
      <c r="D463" s="208" t="s">
        <v>7</v>
      </c>
      <c r="E463" s="233"/>
      <c r="F463" s="233"/>
      <c r="G463" s="252"/>
      <c r="H463" s="439"/>
      <c r="I463" s="439"/>
      <c r="J463" s="485"/>
      <c r="K463" s="439"/>
      <c r="L463" s="439"/>
      <c r="M463" s="485"/>
      <c r="N463" s="439"/>
      <c r="O463" s="439"/>
      <c r="P463" s="485"/>
      <c r="Q463" s="524"/>
      <c r="R463" s="524"/>
      <c r="S463" s="557"/>
      <c r="T463" s="524"/>
      <c r="U463" s="524"/>
      <c r="V463" s="557"/>
      <c r="W463" s="524"/>
      <c r="X463" s="524"/>
      <c r="Y463" s="557"/>
      <c r="Z463" s="674"/>
      <c r="AA463" s="746"/>
      <c r="AB463" s="664"/>
      <c r="AC463" s="674"/>
      <c r="AD463" s="674"/>
      <c r="AE463" s="674"/>
      <c r="AF463" s="674"/>
      <c r="AG463" s="674"/>
      <c r="AH463" s="674"/>
      <c r="AI463" s="674"/>
      <c r="AJ463" s="674"/>
      <c r="AK463" s="674"/>
      <c r="AL463" s="674"/>
      <c r="AM463" s="674"/>
      <c r="AN463" s="674"/>
      <c r="AO463" s="331"/>
      <c r="AP463" s="331"/>
      <c r="AQ463" s="331"/>
      <c r="AR463" s="331"/>
      <c r="AS463" s="331"/>
      <c r="AT463" s="331"/>
      <c r="AU463" s="331"/>
      <c r="AV463" s="331"/>
      <c r="AW463" s="331"/>
      <c r="AX463" s="331"/>
      <c r="AY463" s="331"/>
      <c r="AZ463" s="331"/>
      <c r="BA463" s="331"/>
      <c r="BB463" s="994"/>
    </row>
    <row r="464" spans="1:54" ht="21" customHeight="1">
      <c r="A464" s="1005" t="s">
        <v>419</v>
      </c>
      <c r="B464" s="1006"/>
      <c r="C464" s="1007"/>
      <c r="D464" s="223" t="s">
        <v>5</v>
      </c>
      <c r="E464" s="299">
        <f>SUM(H464,K464,N464,Q464,T464,W464,Z464,AE464,AJ464,AO464,AT464,AY464)</f>
        <v>0</v>
      </c>
      <c r="F464" s="271">
        <f>SUM(I464,L464,O464,R464,U464,X464,AC464,AH464,AM464,AR464,AW464,AZ464)</f>
        <v>0</v>
      </c>
      <c r="G464" s="277" t="e">
        <f>SUM(F464/E464*100)</f>
        <v>#DIV/0!</v>
      </c>
      <c r="H464" s="886"/>
      <c r="I464" s="886"/>
      <c r="J464" s="887" t="e">
        <f>SUM(I464/H464*100)</f>
        <v>#DIV/0!</v>
      </c>
      <c r="K464" s="886"/>
      <c r="L464" s="886"/>
      <c r="M464" s="887" t="e">
        <f>SUM(L464/K464*100)</f>
        <v>#DIV/0!</v>
      </c>
      <c r="N464" s="886"/>
      <c r="O464" s="886"/>
      <c r="P464" s="887" t="e">
        <f>SUM(O464/N464*100)</f>
        <v>#DIV/0!</v>
      </c>
      <c r="Q464" s="540"/>
      <c r="R464" s="540"/>
      <c r="S464" s="312" t="e">
        <f>SUM(R464/Q464*100)</f>
        <v>#DIV/0!</v>
      </c>
      <c r="T464" s="540"/>
      <c r="U464" s="540"/>
      <c r="V464" s="312" t="e">
        <f>SUM(U464/T464*100)</f>
        <v>#DIV/0!</v>
      </c>
      <c r="W464" s="540"/>
      <c r="X464" s="540"/>
      <c r="Y464" s="312" t="e">
        <f>SUM(X464/W464*100)</f>
        <v>#DIV/0!</v>
      </c>
      <c r="Z464" s="756"/>
      <c r="AA464" s="744"/>
      <c r="AB464" s="744"/>
      <c r="AC464" s="756"/>
      <c r="AD464" s="796" t="e">
        <f>SUM(AC464/Z464*100)</f>
        <v>#DIV/0!</v>
      </c>
      <c r="AE464" s="756"/>
      <c r="AF464" s="797"/>
      <c r="AG464" s="797"/>
      <c r="AH464" s="756"/>
      <c r="AI464" s="796" t="e">
        <f>SUM(AH464/AE464*100)</f>
        <v>#DIV/0!</v>
      </c>
      <c r="AJ464" s="756"/>
      <c r="AK464" s="797"/>
      <c r="AL464" s="797"/>
      <c r="AM464" s="756"/>
      <c r="AN464" s="796" t="e">
        <f>SUM(AM464/AJ464*100)</f>
        <v>#DIV/0!</v>
      </c>
      <c r="AO464" s="365"/>
      <c r="AP464" s="378"/>
      <c r="AQ464" s="378"/>
      <c r="AR464" s="365"/>
      <c r="AS464" s="374" t="e">
        <f>SUM(AR464/AO464*100)</f>
        <v>#DIV/0!</v>
      </c>
      <c r="AT464" s="365"/>
      <c r="AU464" s="378"/>
      <c r="AV464" s="378"/>
      <c r="AW464" s="365"/>
      <c r="AX464" s="374" t="e">
        <f>SUM(AW464/AT464*100)</f>
        <v>#DIV/0!</v>
      </c>
      <c r="AY464" s="365"/>
      <c r="AZ464" s="365"/>
      <c r="BA464" s="341" t="e">
        <f>SUM(AZ464/AY464*100)</f>
        <v>#DIV/0!</v>
      </c>
      <c r="BB464" s="992"/>
    </row>
    <row r="465" spans="1:54" ht="35.25" customHeight="1">
      <c r="A465" s="1008"/>
      <c r="B465" s="1009"/>
      <c r="C465" s="1010"/>
      <c r="D465" s="203" t="s">
        <v>1</v>
      </c>
      <c r="E465" s="299"/>
      <c r="F465" s="271"/>
      <c r="G465" s="277"/>
      <c r="H465" s="886"/>
      <c r="I465" s="886"/>
      <c r="J465" s="887"/>
      <c r="K465" s="886"/>
      <c r="L465" s="886"/>
      <c r="M465" s="887"/>
      <c r="N465" s="886"/>
      <c r="O465" s="886"/>
      <c r="P465" s="887"/>
      <c r="Q465" s="540"/>
      <c r="R465" s="540"/>
      <c r="S465" s="312"/>
      <c r="T465" s="540"/>
      <c r="U465" s="540"/>
      <c r="V465" s="312"/>
      <c r="W465" s="540"/>
      <c r="X465" s="540"/>
      <c r="Y465" s="312"/>
      <c r="Z465" s="756"/>
      <c r="AA465" s="746"/>
      <c r="AB465" s="746"/>
      <c r="AC465" s="756"/>
      <c r="AD465" s="796"/>
      <c r="AE465" s="756"/>
      <c r="AF465" s="746"/>
      <c r="AG465" s="746"/>
      <c r="AH465" s="756"/>
      <c r="AI465" s="796"/>
      <c r="AJ465" s="756"/>
      <c r="AK465" s="746"/>
      <c r="AL465" s="746"/>
      <c r="AM465" s="756"/>
      <c r="AN465" s="796"/>
      <c r="AO465" s="365"/>
      <c r="AP465" s="331"/>
      <c r="AQ465" s="331"/>
      <c r="AR465" s="365"/>
      <c r="AS465" s="374"/>
      <c r="AT465" s="365"/>
      <c r="AU465" s="331"/>
      <c r="AV465" s="331"/>
      <c r="AW465" s="365"/>
      <c r="AX465" s="374"/>
      <c r="AY465" s="365"/>
      <c r="AZ465" s="365"/>
      <c r="BA465" s="341"/>
      <c r="BB465" s="993"/>
    </row>
    <row r="466" spans="1:54" ht="31.2">
      <c r="A466" s="1008"/>
      <c r="B466" s="1009"/>
      <c r="C466" s="1010"/>
      <c r="D466" s="205" t="s">
        <v>362</v>
      </c>
      <c r="E466" s="299"/>
      <c r="F466" s="271"/>
      <c r="G466" s="277"/>
      <c r="H466" s="886"/>
      <c r="I466" s="886"/>
      <c r="J466" s="887"/>
      <c r="K466" s="886"/>
      <c r="L466" s="886"/>
      <c r="M466" s="887"/>
      <c r="N466" s="886"/>
      <c r="O466" s="886"/>
      <c r="P466" s="887"/>
      <c r="Q466" s="540"/>
      <c r="R466" s="540"/>
      <c r="S466" s="312"/>
      <c r="T466" s="540"/>
      <c r="U466" s="540"/>
      <c r="V466" s="312"/>
      <c r="W466" s="540"/>
      <c r="X466" s="540"/>
      <c r="Y466" s="312"/>
      <c r="Z466" s="756"/>
      <c r="AA466" s="747"/>
      <c r="AB466" s="747"/>
      <c r="AC466" s="756"/>
      <c r="AD466" s="796"/>
      <c r="AE466" s="756"/>
      <c r="AF466" s="747"/>
      <c r="AG466" s="747"/>
      <c r="AH466" s="756"/>
      <c r="AI466" s="796"/>
      <c r="AJ466" s="756"/>
      <c r="AK466" s="747"/>
      <c r="AL466" s="747"/>
      <c r="AM466" s="756"/>
      <c r="AN466" s="796"/>
      <c r="AO466" s="365"/>
      <c r="AP466" s="331"/>
      <c r="AQ466" s="331"/>
      <c r="AR466" s="365"/>
      <c r="AS466" s="374"/>
      <c r="AT466" s="365"/>
      <c r="AU466" s="331"/>
      <c r="AV466" s="331"/>
      <c r="AW466" s="365"/>
      <c r="AX466" s="374"/>
      <c r="AY466" s="365"/>
      <c r="AZ466" s="365"/>
      <c r="BA466" s="341"/>
      <c r="BB466" s="993"/>
    </row>
    <row r="467" spans="1:54" ht="24.75" customHeight="1">
      <c r="A467" s="1008"/>
      <c r="B467" s="1009"/>
      <c r="C467" s="1010"/>
      <c r="D467" s="206" t="s">
        <v>253</v>
      </c>
      <c r="E467" s="299">
        <f>SUM(H467,K467,N467,Q467,T467,W467,Z467,AE467,AJ467,AO467,AT467,AY467)</f>
        <v>0</v>
      </c>
      <c r="F467" s="271">
        <f>SUM(I467,L467,O467,R467,U467,X467,AC467,AH467,AM467,AR467,AW467,AZ467)</f>
        <v>0</v>
      </c>
      <c r="G467" s="277" t="e">
        <f>SUM(F467/E467*100)</f>
        <v>#DIV/0!</v>
      </c>
      <c r="H467" s="886"/>
      <c r="I467" s="886"/>
      <c r="J467" s="887" t="e">
        <f>SUM(I467/H467*100)</f>
        <v>#DIV/0!</v>
      </c>
      <c r="K467" s="886"/>
      <c r="L467" s="886"/>
      <c r="M467" s="887" t="e">
        <f>SUM(L467/K467*100)</f>
        <v>#DIV/0!</v>
      </c>
      <c r="N467" s="886"/>
      <c r="O467" s="886"/>
      <c r="P467" s="887" t="e">
        <f>SUM(O467/N467*100)</f>
        <v>#DIV/0!</v>
      </c>
      <c r="Q467" s="540"/>
      <c r="R467" s="540"/>
      <c r="S467" s="312" t="e">
        <f>SUM(R467/Q467*100)</f>
        <v>#DIV/0!</v>
      </c>
      <c r="T467" s="540"/>
      <c r="U467" s="540"/>
      <c r="V467" s="312" t="e">
        <f>SUM(U467/T467*100)</f>
        <v>#DIV/0!</v>
      </c>
      <c r="W467" s="540"/>
      <c r="X467" s="540"/>
      <c r="Y467" s="312" t="e">
        <f>SUM(X467/W467*100)</f>
        <v>#DIV/0!</v>
      </c>
      <c r="Z467" s="756"/>
      <c r="AA467" s="666"/>
      <c r="AB467" s="667"/>
      <c r="AC467" s="756"/>
      <c r="AD467" s="796" t="e">
        <f>SUM(AC467/Z467*100)</f>
        <v>#DIV/0!</v>
      </c>
      <c r="AE467" s="756"/>
      <c r="AF467" s="666"/>
      <c r="AG467" s="667"/>
      <c r="AH467" s="756"/>
      <c r="AI467" s="796" t="e">
        <f>SUM(AH467/AE467*100)</f>
        <v>#DIV/0!</v>
      </c>
      <c r="AJ467" s="756"/>
      <c r="AK467" s="666"/>
      <c r="AL467" s="667"/>
      <c r="AM467" s="756"/>
      <c r="AN467" s="796" t="e">
        <f>SUM(AM467/AJ467*100)</f>
        <v>#DIV/0!</v>
      </c>
      <c r="AO467" s="365"/>
      <c r="AP467" s="331"/>
      <c r="AQ467" s="331"/>
      <c r="AR467" s="365"/>
      <c r="AS467" s="374" t="e">
        <f>SUM(AR467/AO467*100)</f>
        <v>#DIV/0!</v>
      </c>
      <c r="AT467" s="365"/>
      <c r="AU467" s="331"/>
      <c r="AV467" s="331"/>
      <c r="AW467" s="365"/>
      <c r="AX467" s="374" t="e">
        <f>SUM(AW467/AT467*100)</f>
        <v>#DIV/0!</v>
      </c>
      <c r="AY467" s="365"/>
      <c r="AZ467" s="365"/>
      <c r="BA467" s="341" t="e">
        <f>SUM(AZ467/AY467*100)</f>
        <v>#DIV/0!</v>
      </c>
      <c r="BB467" s="993"/>
    </row>
    <row r="468" spans="1:54" ht="88.5" customHeight="1">
      <c r="A468" s="1008"/>
      <c r="B468" s="1009"/>
      <c r="C468" s="1010"/>
      <c r="D468" s="206" t="s">
        <v>261</v>
      </c>
      <c r="E468" s="299">
        <f>SUM(H468,K468,N468,Q468,T468,W468,Z468,AE468,AJ468,AO468,AT468,AY468)</f>
        <v>0</v>
      </c>
      <c r="F468" s="271">
        <f>SUM(I468,L468,O468,R468,U468,X468,AA468,AF468,AK468,AP468,AU468,AZ468)</f>
        <v>0</v>
      </c>
      <c r="G468" s="277" t="e">
        <f>SUM(F468/E468*100)</f>
        <v>#DIV/0!</v>
      </c>
      <c r="H468" s="886"/>
      <c r="I468" s="886"/>
      <c r="J468" s="887" t="e">
        <f>SUM(I468/H468*100)</f>
        <v>#DIV/0!</v>
      </c>
      <c r="K468" s="886"/>
      <c r="L468" s="886"/>
      <c r="M468" s="887" t="e">
        <f>SUM(L468/K468*100)</f>
        <v>#DIV/0!</v>
      </c>
      <c r="N468" s="886"/>
      <c r="O468" s="886"/>
      <c r="P468" s="887" t="e">
        <f>SUM(O468/N468*100)</f>
        <v>#DIV/0!</v>
      </c>
      <c r="Q468" s="540"/>
      <c r="R468" s="540"/>
      <c r="S468" s="312" t="e">
        <f>SUM(R468/Q468*100)</f>
        <v>#DIV/0!</v>
      </c>
      <c r="T468" s="540"/>
      <c r="U468" s="540"/>
      <c r="V468" s="312" t="e">
        <f>SUM(U468/T468*100)</f>
        <v>#DIV/0!</v>
      </c>
      <c r="W468" s="540"/>
      <c r="X468" s="540"/>
      <c r="Y468" s="312" t="e">
        <f>SUM(X468/W468*100)</f>
        <v>#DIV/0!</v>
      </c>
      <c r="Z468" s="756"/>
      <c r="AA468" s="670"/>
      <c r="AB468" s="671"/>
      <c r="AC468" s="756"/>
      <c r="AD468" s="796" t="e">
        <f>SUM(AC468/Z468*100)</f>
        <v>#DIV/0!</v>
      </c>
      <c r="AE468" s="756"/>
      <c r="AF468" s="670"/>
      <c r="AG468" s="671"/>
      <c r="AH468" s="756"/>
      <c r="AI468" s="796" t="e">
        <f>SUM(AH468/AE468*100)</f>
        <v>#DIV/0!</v>
      </c>
      <c r="AJ468" s="756"/>
      <c r="AK468" s="670"/>
      <c r="AL468" s="671"/>
      <c r="AM468" s="756"/>
      <c r="AN468" s="796" t="e">
        <f>SUM(AM468/AJ468*100)</f>
        <v>#DIV/0!</v>
      </c>
      <c r="AO468" s="365"/>
      <c r="AP468" s="331"/>
      <c r="AQ468" s="331"/>
      <c r="AR468" s="365"/>
      <c r="AS468" s="374" t="e">
        <f>SUM(AR468/AO468*100)</f>
        <v>#DIV/0!</v>
      </c>
      <c r="AT468" s="365"/>
      <c r="AU468" s="331"/>
      <c r="AV468" s="331"/>
      <c r="AW468" s="365"/>
      <c r="AX468" s="374" t="e">
        <f>SUM(AW468/AT468*100)</f>
        <v>#DIV/0!</v>
      </c>
      <c r="AY468" s="365"/>
      <c r="AZ468" s="365"/>
      <c r="BA468" s="341" t="e">
        <f>SUM(AZ468/AY468*100)</f>
        <v>#DIV/0!</v>
      </c>
      <c r="BB468" s="993"/>
    </row>
    <row r="469" spans="1:54" ht="24.75" customHeight="1">
      <c r="A469" s="1008"/>
      <c r="B469" s="1009"/>
      <c r="C469" s="1010"/>
      <c r="D469" s="206" t="s">
        <v>254</v>
      </c>
      <c r="E469" s="236"/>
      <c r="F469" s="236"/>
      <c r="G469" s="235"/>
      <c r="H469" s="445"/>
      <c r="I469" s="445"/>
      <c r="J469" s="484"/>
      <c r="K469" s="445"/>
      <c r="L469" s="445"/>
      <c r="M469" s="445"/>
      <c r="N469" s="445"/>
      <c r="O469" s="445"/>
      <c r="P469" s="445"/>
      <c r="Q469" s="526"/>
      <c r="R469" s="526"/>
      <c r="S469" s="526"/>
      <c r="T469" s="526"/>
      <c r="U469" s="558"/>
      <c r="V469" s="526"/>
      <c r="W469" s="526"/>
      <c r="X469" s="526"/>
      <c r="Y469" s="526"/>
      <c r="Z469" s="669"/>
      <c r="AA469" s="670"/>
      <c r="AB469" s="671"/>
      <c r="AC469" s="672"/>
      <c r="AD469" s="678"/>
      <c r="AE469" s="669"/>
      <c r="AF469" s="670"/>
      <c r="AG469" s="671"/>
      <c r="AH469" s="672"/>
      <c r="AI469" s="678"/>
      <c r="AJ469" s="669"/>
      <c r="AK469" s="670"/>
      <c r="AL469" s="671"/>
      <c r="AM469" s="672"/>
      <c r="AN469" s="678"/>
      <c r="AO469" s="331"/>
      <c r="AP469" s="331"/>
      <c r="AQ469" s="331"/>
      <c r="AR469" s="331"/>
      <c r="AS469" s="331"/>
      <c r="AT469" s="331"/>
      <c r="AU469" s="331"/>
      <c r="AV469" s="331"/>
      <c r="AW469" s="331"/>
      <c r="AX469" s="331"/>
      <c r="AY469" s="331"/>
      <c r="AZ469" s="331"/>
      <c r="BA469" s="331"/>
      <c r="BB469" s="993"/>
    </row>
    <row r="470" spans="1:54" ht="31.8" thickBot="1">
      <c r="A470" s="1011"/>
      <c r="B470" s="1012"/>
      <c r="C470" s="1013"/>
      <c r="D470" s="208" t="s">
        <v>7</v>
      </c>
      <c r="E470" s="233"/>
      <c r="F470" s="233"/>
      <c r="G470" s="252"/>
      <c r="H470" s="439"/>
      <c r="I470" s="439"/>
      <c r="J470" s="485"/>
      <c r="K470" s="439"/>
      <c r="L470" s="439"/>
      <c r="M470" s="439"/>
      <c r="N470" s="439"/>
      <c r="O470" s="439"/>
      <c r="P470" s="439"/>
      <c r="Q470" s="524"/>
      <c r="R470" s="524"/>
      <c r="S470" s="524"/>
      <c r="T470" s="524"/>
      <c r="U470" s="524"/>
      <c r="V470" s="524"/>
      <c r="W470" s="524"/>
      <c r="X470" s="524"/>
      <c r="Y470" s="524"/>
      <c r="Z470" s="674"/>
      <c r="AA470" s="746"/>
      <c r="AB470" s="746"/>
      <c r="AC470" s="798"/>
      <c r="AD470" s="675"/>
      <c r="AE470" s="674"/>
      <c r="AF470" s="746"/>
      <c r="AG470" s="746"/>
      <c r="AH470" s="798"/>
      <c r="AI470" s="675"/>
      <c r="AJ470" s="674"/>
      <c r="AK470" s="746"/>
      <c r="AL470" s="746"/>
      <c r="AM470" s="798"/>
      <c r="AN470" s="675"/>
      <c r="AO470" s="331"/>
      <c r="AP470" s="331"/>
      <c r="AQ470" s="331"/>
      <c r="AR470" s="331"/>
      <c r="AS470" s="331"/>
      <c r="AT470" s="331"/>
      <c r="AU470" s="331"/>
      <c r="AV470" s="331"/>
      <c r="AW470" s="331"/>
      <c r="AX470" s="331"/>
      <c r="AY470" s="331"/>
      <c r="AZ470" s="331"/>
      <c r="BA470" s="331"/>
      <c r="BB470" s="994"/>
    </row>
    <row r="471" spans="1:54" s="112" customFormat="1" ht="12.75" customHeight="1">
      <c r="A471" s="1004"/>
      <c r="B471" s="1004"/>
      <c r="C471" s="1004"/>
      <c r="D471" s="1004"/>
      <c r="E471" s="1004"/>
      <c r="F471" s="1004"/>
      <c r="G471" s="1004"/>
      <c r="H471" s="1004"/>
      <c r="I471" s="1004"/>
      <c r="J471" s="1004"/>
      <c r="K471" s="1004"/>
      <c r="L471" s="1004"/>
      <c r="M471" s="1004"/>
      <c r="N471" s="1004"/>
      <c r="O471" s="1004"/>
      <c r="P471" s="1004"/>
      <c r="Q471" s="1004"/>
      <c r="R471" s="1004"/>
      <c r="S471" s="1004"/>
      <c r="T471" s="1004"/>
      <c r="U471" s="1004"/>
      <c r="V471" s="1004"/>
      <c r="W471" s="1004"/>
      <c r="X471" s="1004"/>
      <c r="Y471" s="1004"/>
      <c r="Z471" s="1004"/>
      <c r="AA471" s="1004"/>
      <c r="AB471" s="1004"/>
      <c r="AC471" s="1004"/>
      <c r="AD471" s="1004"/>
      <c r="AE471" s="1004"/>
      <c r="AF471" s="1004"/>
      <c r="AG471" s="1004"/>
      <c r="AH471" s="1004"/>
      <c r="AI471" s="1004"/>
      <c r="AJ471" s="1004"/>
      <c r="AK471" s="1004"/>
      <c r="AL471" s="1004"/>
      <c r="AM471" s="1004"/>
      <c r="AN471" s="1004"/>
      <c r="AO471" s="1004"/>
      <c r="AP471" s="1004"/>
      <c r="AQ471" s="1004"/>
      <c r="AR471" s="1004"/>
      <c r="AS471" s="1004"/>
      <c r="AT471" s="1004"/>
      <c r="AU471" s="1004"/>
      <c r="AV471" s="1004"/>
      <c r="AW471" s="1004"/>
      <c r="AX471" s="1004"/>
      <c r="AY471" s="1004"/>
      <c r="AZ471" s="1004"/>
      <c r="BA471" s="1004"/>
      <c r="BB471" s="1004"/>
    </row>
    <row r="472" spans="1:54" s="199" customFormat="1" ht="11.25" customHeight="1">
      <c r="A472" s="188"/>
      <c r="B472" s="189"/>
      <c r="C472" s="189"/>
      <c r="D472" s="189"/>
      <c r="E472" s="253"/>
      <c r="F472" s="253"/>
      <c r="G472" s="254"/>
      <c r="H472" s="486"/>
      <c r="I472" s="486"/>
      <c r="J472" s="487"/>
      <c r="K472" s="486"/>
      <c r="L472" s="486"/>
      <c r="M472" s="486"/>
      <c r="N472" s="486"/>
      <c r="O472" s="486"/>
      <c r="P472" s="486"/>
      <c r="Q472" s="559"/>
      <c r="R472" s="559"/>
      <c r="S472" s="559"/>
      <c r="T472" s="559"/>
      <c r="U472" s="559"/>
      <c r="V472" s="559"/>
      <c r="W472" s="559"/>
      <c r="X472" s="559"/>
      <c r="Y472" s="559"/>
      <c r="Z472" s="799"/>
      <c r="AA472" s="799"/>
      <c r="AB472" s="799"/>
      <c r="AC472" s="799"/>
      <c r="AD472" s="799"/>
      <c r="AE472" s="799"/>
      <c r="AF472" s="799"/>
      <c r="AG472" s="799"/>
      <c r="AH472" s="799"/>
      <c r="AI472" s="799"/>
      <c r="AJ472" s="799"/>
      <c r="AK472" s="799"/>
      <c r="AL472" s="799"/>
      <c r="AM472" s="799"/>
      <c r="AN472" s="799"/>
      <c r="AO472" s="379"/>
      <c r="AP472" s="379"/>
      <c r="AQ472" s="379"/>
      <c r="AR472" s="379"/>
      <c r="AS472" s="379"/>
      <c r="AT472" s="379"/>
      <c r="AU472" s="379"/>
      <c r="AV472" s="379"/>
      <c r="AW472" s="379"/>
      <c r="AX472" s="379"/>
      <c r="AY472" s="379"/>
      <c r="AZ472" s="379"/>
      <c r="BA472" s="379"/>
      <c r="BB472" s="189"/>
    </row>
    <row r="473" spans="1:54" s="113" customFormat="1" ht="9" customHeight="1">
      <c r="A473" s="188"/>
      <c r="B473" s="189"/>
      <c r="C473" s="189"/>
      <c r="D473" s="189"/>
      <c r="E473" s="253"/>
      <c r="F473" s="253"/>
      <c r="G473" s="254"/>
      <c r="H473" s="486"/>
      <c r="I473" s="486"/>
      <c r="J473" s="487"/>
      <c r="K473" s="486"/>
      <c r="L473" s="486"/>
      <c r="M473" s="486"/>
      <c r="N473" s="486"/>
      <c r="O473" s="486"/>
      <c r="P473" s="486"/>
      <c r="Q473" s="559"/>
      <c r="R473" s="559"/>
      <c r="S473" s="559"/>
      <c r="T473" s="559"/>
      <c r="U473" s="559"/>
      <c r="V473" s="559"/>
      <c r="W473" s="559"/>
      <c r="X473" s="559"/>
      <c r="Y473" s="559"/>
      <c r="Z473" s="799"/>
      <c r="AA473" s="799"/>
      <c r="AB473" s="799"/>
      <c r="AC473" s="799"/>
      <c r="AD473" s="799"/>
      <c r="AE473" s="799"/>
      <c r="AF473" s="799"/>
      <c r="AG473" s="799"/>
      <c r="AH473" s="799"/>
      <c r="AI473" s="799"/>
      <c r="AJ473" s="799"/>
      <c r="AK473" s="799"/>
      <c r="AL473" s="799"/>
      <c r="AM473" s="799"/>
      <c r="AN473" s="799"/>
      <c r="AO473" s="379"/>
      <c r="AP473" s="379"/>
      <c r="AQ473" s="379"/>
      <c r="AR473" s="379"/>
      <c r="AS473" s="379"/>
      <c r="AT473" s="379"/>
      <c r="AU473" s="379"/>
      <c r="AV473" s="379"/>
      <c r="AW473" s="379"/>
      <c r="AX473" s="379"/>
      <c r="AY473" s="379"/>
      <c r="AZ473" s="379"/>
      <c r="BA473" s="379"/>
      <c r="BB473" s="121"/>
    </row>
    <row r="474" spans="1:54" s="181" customFormat="1" ht="19.5" customHeight="1">
      <c r="A474" s="1002" t="s">
        <v>427</v>
      </c>
      <c r="B474" s="1002"/>
      <c r="C474" s="1002"/>
      <c r="D474" s="1002"/>
      <c r="E474" s="1002"/>
      <c r="F474" s="1002"/>
      <c r="G474" s="1002"/>
      <c r="H474" s="1002"/>
      <c r="I474" s="1002"/>
      <c r="J474" s="1002"/>
      <c r="K474" s="1002"/>
      <c r="L474" s="1002"/>
      <c r="M474" s="1002"/>
      <c r="N474" s="1002"/>
      <c r="O474" s="1002"/>
      <c r="P474" s="1002"/>
      <c r="Q474" s="1002"/>
      <c r="R474" s="1002"/>
      <c r="S474" s="1002"/>
      <c r="T474" s="1002"/>
      <c r="U474" s="1002"/>
      <c r="V474" s="1002"/>
      <c r="W474" s="1002"/>
      <c r="X474" s="1002"/>
      <c r="Y474" s="1002"/>
      <c r="Z474" s="1002"/>
      <c r="AA474" s="1002"/>
      <c r="AB474" s="1002"/>
      <c r="AC474" s="1002"/>
      <c r="AD474" s="1002"/>
      <c r="AE474" s="1002"/>
      <c r="AF474" s="1002"/>
      <c r="AG474" s="1002"/>
      <c r="AH474" s="1002"/>
      <c r="AI474" s="1002"/>
      <c r="AJ474" s="1002"/>
      <c r="AK474" s="1002"/>
      <c r="AL474" s="1002"/>
      <c r="AM474" s="1002"/>
      <c r="AN474" s="1002"/>
      <c r="AO474" s="1002"/>
      <c r="AP474" s="1002"/>
      <c r="AQ474" s="1002"/>
      <c r="AR474" s="1002"/>
      <c r="AS474" s="1002"/>
      <c r="AT474" s="1002"/>
      <c r="AU474" s="1002"/>
      <c r="AV474" s="1002"/>
      <c r="AW474" s="1002"/>
      <c r="AX474" s="1002"/>
      <c r="AY474" s="1002"/>
      <c r="AZ474" s="380"/>
      <c r="BA474" s="380"/>
    </row>
    <row r="475" spans="1:54" s="181" customFormat="1" ht="21.75" customHeight="1">
      <c r="A475" s="190"/>
      <c r="B475" s="190"/>
      <c r="C475" s="191"/>
      <c r="D475" s="190"/>
      <c r="E475" s="255"/>
      <c r="F475" s="255"/>
      <c r="G475" s="256"/>
      <c r="H475" s="488"/>
      <c r="I475" s="488"/>
      <c r="J475" s="489"/>
      <c r="K475" s="488"/>
      <c r="L475" s="488"/>
      <c r="M475" s="488"/>
      <c r="N475" s="488"/>
      <c r="O475" s="488"/>
      <c r="P475" s="488"/>
      <c r="Q475" s="560"/>
      <c r="R475" s="560"/>
      <c r="S475" s="560"/>
      <c r="T475" s="560"/>
      <c r="U475" s="560"/>
      <c r="V475" s="560"/>
      <c r="W475" s="560"/>
      <c r="X475" s="560"/>
      <c r="Y475" s="560"/>
      <c r="Z475" s="800"/>
      <c r="AA475" s="800"/>
      <c r="AB475" s="800"/>
      <c r="AC475" s="800"/>
      <c r="AD475" s="800"/>
      <c r="AE475" s="800"/>
      <c r="AF475" s="800"/>
      <c r="AG475" s="800"/>
      <c r="AH475" s="800"/>
      <c r="AI475" s="800"/>
      <c r="AJ475" s="800"/>
      <c r="AK475" s="800"/>
      <c r="AL475" s="800"/>
      <c r="AM475" s="800"/>
      <c r="AN475" s="800"/>
      <c r="AO475" s="380"/>
      <c r="AP475" s="380"/>
      <c r="AQ475" s="380"/>
      <c r="AR475" s="380"/>
      <c r="AS475" s="380"/>
      <c r="AT475" s="380"/>
      <c r="AU475" s="380"/>
      <c r="AV475" s="380"/>
      <c r="AW475" s="380"/>
      <c r="AX475" s="380"/>
      <c r="AY475" s="380"/>
      <c r="AZ475" s="380"/>
      <c r="BA475" s="380"/>
    </row>
    <row r="476" spans="1:54" s="181" customFormat="1" ht="22.5" customHeight="1">
      <c r="A476" s="982" t="s">
        <v>430</v>
      </c>
      <c r="B476" s="982"/>
      <c r="C476" s="982"/>
      <c r="D476" s="982"/>
      <c r="E476" s="982"/>
      <c r="F476" s="982"/>
      <c r="G476" s="982"/>
      <c r="H476" s="490"/>
      <c r="I476" s="490"/>
      <c r="J476" s="491"/>
      <c r="K476" s="490"/>
      <c r="L476" s="490"/>
      <c r="M476" s="490"/>
      <c r="N476" s="490"/>
      <c r="O476" s="490"/>
      <c r="P476" s="490"/>
      <c r="Q476" s="561"/>
      <c r="R476" s="561"/>
      <c r="S476" s="561"/>
      <c r="T476" s="561"/>
      <c r="U476" s="561"/>
      <c r="V476" s="561"/>
      <c r="W476" s="561"/>
      <c r="X476" s="561"/>
      <c r="Y476" s="561"/>
      <c r="Z476" s="801"/>
      <c r="AA476" s="801"/>
      <c r="AB476" s="801"/>
      <c r="AC476" s="801"/>
      <c r="AD476" s="801"/>
      <c r="AE476" s="801"/>
      <c r="AF476" s="801"/>
      <c r="AG476" s="801"/>
      <c r="AH476" s="801"/>
      <c r="AI476" s="801"/>
      <c r="AJ476" s="801"/>
      <c r="AK476" s="801"/>
      <c r="AL476" s="801"/>
      <c r="AM476" s="801"/>
      <c r="AN476" s="801"/>
      <c r="AO476" s="381"/>
      <c r="AP476" s="381"/>
      <c r="AQ476" s="381"/>
      <c r="AR476" s="381"/>
      <c r="AS476" s="381"/>
      <c r="AT476" s="381"/>
      <c r="AU476" s="381"/>
      <c r="AV476" s="381"/>
      <c r="AW476" s="381"/>
      <c r="AX476" s="381"/>
      <c r="AY476" s="381"/>
      <c r="AZ476" s="381"/>
      <c r="BA476" s="381"/>
      <c r="BB476" s="182"/>
    </row>
    <row r="477" spans="1:54" ht="18">
      <c r="A477" s="192"/>
      <c r="B477" s="193" t="s">
        <v>432</v>
      </c>
      <c r="C477" s="193"/>
      <c r="D477" s="194"/>
      <c r="E477" s="257"/>
      <c r="F477" s="257"/>
      <c r="G477" s="258"/>
      <c r="H477" s="492"/>
      <c r="I477" s="492"/>
      <c r="J477" s="493"/>
      <c r="K477" s="492"/>
      <c r="L477" s="492"/>
      <c r="M477" s="492"/>
      <c r="N477" s="492"/>
      <c r="O477" s="492"/>
      <c r="P477" s="492"/>
      <c r="Q477" s="562"/>
      <c r="R477" s="562"/>
      <c r="S477" s="562"/>
      <c r="T477" s="563"/>
      <c r="U477" s="563"/>
      <c r="V477" s="563"/>
      <c r="W477" s="563"/>
      <c r="X477" s="563"/>
      <c r="Y477" s="563"/>
      <c r="Z477" s="802"/>
      <c r="AA477" s="802"/>
      <c r="AB477" s="802"/>
      <c r="AC477" s="802"/>
      <c r="AD477" s="802"/>
      <c r="AE477" s="802"/>
      <c r="AF477" s="802"/>
      <c r="AG477" s="802"/>
      <c r="AH477" s="802"/>
      <c r="AI477" s="802"/>
      <c r="AJ477" s="802"/>
      <c r="AK477" s="802"/>
      <c r="AL477" s="802"/>
      <c r="AM477" s="802"/>
      <c r="AN477" s="802"/>
      <c r="AO477" s="382"/>
      <c r="AP477" s="382"/>
      <c r="AQ477" s="382"/>
      <c r="AR477" s="382"/>
      <c r="AS477" s="382"/>
      <c r="AT477" s="383"/>
      <c r="AU477" s="383"/>
      <c r="AV477" s="383"/>
      <c r="AW477" s="383"/>
      <c r="AX477" s="383"/>
      <c r="AY477" s="382"/>
      <c r="AZ477" s="313"/>
      <c r="BA477" s="313"/>
    </row>
    <row r="478" spans="1:54" s="181" customFormat="1" ht="21">
      <c r="A478" s="195"/>
      <c r="B478" s="196" t="s">
        <v>262</v>
      </c>
      <c r="C478" s="197"/>
      <c r="D478" s="198"/>
      <c r="E478" s="259"/>
      <c r="F478" s="259"/>
      <c r="G478" s="260"/>
      <c r="H478" s="494"/>
      <c r="I478" s="494"/>
      <c r="J478" s="495"/>
      <c r="K478" s="494"/>
      <c r="L478" s="494"/>
      <c r="M478" s="494"/>
      <c r="N478" s="494"/>
      <c r="O478" s="494"/>
      <c r="P478" s="494"/>
      <c r="Q478" s="564"/>
      <c r="R478" s="564"/>
      <c r="S478" s="564"/>
      <c r="T478" s="565"/>
      <c r="U478" s="565"/>
      <c r="V478" s="565"/>
      <c r="W478" s="565"/>
      <c r="X478" s="565"/>
      <c r="Y478" s="565"/>
      <c r="Z478" s="803"/>
      <c r="AA478" s="803"/>
      <c r="AB478" s="803"/>
      <c r="AC478" s="803"/>
      <c r="AD478" s="803"/>
      <c r="AE478" s="803"/>
      <c r="AF478" s="803"/>
      <c r="AG478" s="803"/>
      <c r="AH478" s="803"/>
      <c r="AI478" s="803"/>
      <c r="AJ478" s="803"/>
      <c r="AK478" s="803"/>
      <c r="AL478" s="803"/>
      <c r="AM478" s="803"/>
      <c r="AN478" s="803"/>
      <c r="AO478" s="384"/>
      <c r="AP478" s="384"/>
      <c r="AQ478" s="384"/>
      <c r="AR478" s="384"/>
      <c r="AS478" s="384"/>
      <c r="AT478" s="385"/>
      <c r="AU478" s="385"/>
      <c r="AV478" s="385"/>
      <c r="AW478" s="385"/>
      <c r="AX478" s="385"/>
      <c r="AY478" s="384"/>
      <c r="AZ478" s="384"/>
      <c r="BA478" s="384"/>
    </row>
    <row r="479" spans="1:54" s="181" customFormat="1" ht="21">
      <c r="A479" s="1002" t="s">
        <v>431</v>
      </c>
      <c r="B479" s="1002"/>
      <c r="C479" s="1002"/>
      <c r="D479" s="1003"/>
      <c r="E479" s="1003"/>
      <c r="F479" s="1003"/>
      <c r="G479" s="1003"/>
      <c r="H479" s="1003"/>
      <c r="I479" s="1003"/>
      <c r="J479" s="1003"/>
      <c r="K479" s="1003"/>
      <c r="L479" s="488"/>
      <c r="M479" s="488"/>
      <c r="N479" s="488"/>
      <c r="O479" s="488"/>
      <c r="P479" s="488"/>
      <c r="Q479" s="560"/>
      <c r="R479" s="560"/>
      <c r="S479" s="560"/>
      <c r="T479" s="560"/>
      <c r="U479" s="560"/>
      <c r="V479" s="560"/>
      <c r="W479" s="560"/>
      <c r="X479" s="560"/>
      <c r="Y479" s="560"/>
      <c r="Z479" s="800"/>
      <c r="AA479" s="800"/>
      <c r="AB479" s="800"/>
      <c r="AC479" s="800"/>
      <c r="AD479" s="800"/>
      <c r="AE479" s="800"/>
      <c r="AF479" s="800"/>
      <c r="AG479" s="800"/>
      <c r="AH479" s="800"/>
      <c r="AI479" s="800"/>
      <c r="AJ479" s="800"/>
      <c r="AK479" s="800"/>
      <c r="AL479" s="800"/>
      <c r="AM479" s="800"/>
      <c r="AN479" s="800"/>
      <c r="AO479" s="380"/>
      <c r="AP479" s="380"/>
      <c r="AQ479" s="380"/>
      <c r="AR479" s="380"/>
      <c r="AS479" s="380"/>
      <c r="AT479" s="380"/>
      <c r="AU479" s="380"/>
      <c r="AV479" s="380"/>
      <c r="AW479" s="380"/>
      <c r="AX479" s="380"/>
      <c r="AY479" s="380"/>
      <c r="AZ479" s="380"/>
      <c r="BA479" s="380"/>
    </row>
    <row r="480" spans="1:54" s="181" customFormat="1" ht="21">
      <c r="A480" s="1002"/>
      <c r="B480" s="1002"/>
      <c r="C480" s="1002"/>
      <c r="D480" s="1003"/>
      <c r="E480" s="1003"/>
      <c r="F480" s="1003"/>
      <c r="G480" s="1003"/>
      <c r="H480" s="1003"/>
      <c r="I480" s="1003"/>
      <c r="J480" s="1003"/>
      <c r="K480" s="1003"/>
      <c r="L480" s="488"/>
      <c r="M480" s="488"/>
      <c r="N480" s="488"/>
      <c r="O480" s="488"/>
      <c r="P480" s="488"/>
      <c r="Q480" s="560"/>
      <c r="R480" s="560"/>
      <c r="S480" s="560"/>
      <c r="T480" s="560"/>
      <c r="U480" s="560"/>
      <c r="V480" s="560"/>
      <c r="W480" s="560"/>
      <c r="X480" s="560"/>
      <c r="Y480" s="560"/>
      <c r="Z480" s="800"/>
      <c r="AA480" s="800"/>
      <c r="AB480" s="800"/>
      <c r="AC480" s="800"/>
      <c r="AD480" s="800"/>
      <c r="AE480" s="800"/>
      <c r="AF480" s="800"/>
      <c r="AG480" s="800"/>
      <c r="AH480" s="800"/>
      <c r="AI480" s="800"/>
      <c r="AJ480" s="800"/>
      <c r="AK480" s="800"/>
      <c r="AL480" s="800"/>
      <c r="AM480" s="800"/>
      <c r="AN480" s="800"/>
      <c r="AO480" s="380"/>
      <c r="AP480" s="380"/>
      <c r="AQ480" s="380"/>
      <c r="AR480" s="380"/>
      <c r="AS480" s="380"/>
      <c r="AT480" s="380"/>
      <c r="AU480" s="380"/>
      <c r="AV480" s="380"/>
      <c r="AW480" s="380"/>
      <c r="AX480" s="380"/>
      <c r="AY480" s="380"/>
      <c r="AZ480" s="380"/>
      <c r="BA480" s="380"/>
    </row>
    <row r="481" spans="1:54">
      <c r="A481" s="108"/>
      <c r="B481" s="108"/>
      <c r="C481" s="108"/>
      <c r="D481" s="120"/>
      <c r="E481" s="261"/>
      <c r="F481" s="261"/>
      <c r="G481" s="262"/>
      <c r="H481" s="390"/>
      <c r="I481" s="390"/>
      <c r="J481" s="391"/>
      <c r="K481" s="390"/>
      <c r="L481" s="390"/>
      <c r="M481" s="390"/>
      <c r="N481" s="390"/>
      <c r="O481" s="390"/>
      <c r="P481" s="390"/>
      <c r="Q481" s="499"/>
      <c r="R481" s="499"/>
      <c r="S481" s="499"/>
      <c r="T481" s="499"/>
      <c r="U481" s="499"/>
      <c r="V481" s="499"/>
      <c r="W481" s="499"/>
      <c r="X481" s="499"/>
      <c r="Y481" s="499"/>
      <c r="Z481" s="596"/>
      <c r="AA481" s="596"/>
      <c r="AB481" s="596"/>
      <c r="AC481" s="596"/>
      <c r="AD481" s="596"/>
      <c r="AE481" s="596"/>
      <c r="AF481" s="596"/>
      <c r="AG481" s="596"/>
      <c r="AH481" s="596"/>
      <c r="AI481" s="596"/>
      <c r="AJ481" s="596"/>
      <c r="AK481" s="596"/>
      <c r="AL481" s="596"/>
      <c r="AM481" s="596"/>
      <c r="AN481" s="596"/>
      <c r="AO481" s="313"/>
      <c r="AP481" s="313"/>
      <c r="AQ481" s="313"/>
      <c r="AR481" s="313"/>
      <c r="AS481" s="313"/>
      <c r="AT481" s="313"/>
      <c r="AU481" s="313"/>
      <c r="AV481" s="313"/>
      <c r="AW481" s="313"/>
      <c r="AX481" s="313"/>
      <c r="AY481" s="313"/>
      <c r="AZ481" s="313"/>
      <c r="BA481" s="313"/>
    </row>
    <row r="482" spans="1:54" s="298" customFormat="1" ht="39" customHeight="1">
      <c r="A482" s="995"/>
      <c r="B482" s="995"/>
      <c r="C482" s="995"/>
      <c r="D482" s="995"/>
      <c r="E482" s="296"/>
      <c r="F482" s="296"/>
      <c r="G482" s="297"/>
      <c r="H482" s="496"/>
      <c r="I482" s="496"/>
      <c r="J482" s="495"/>
      <c r="K482" s="496"/>
      <c r="L482" s="496"/>
      <c r="M482" s="496"/>
      <c r="N482" s="496"/>
      <c r="O482" s="496"/>
      <c r="P482" s="496"/>
      <c r="Q482" s="566"/>
      <c r="R482" s="566"/>
      <c r="S482" s="566"/>
      <c r="T482" s="566"/>
      <c r="U482" s="566"/>
      <c r="V482" s="566"/>
      <c r="W482" s="566"/>
      <c r="X482" s="566"/>
      <c r="Y482" s="566"/>
      <c r="Z482" s="804"/>
      <c r="AA482" s="804"/>
      <c r="AB482" s="804"/>
      <c r="AC482" s="804"/>
      <c r="AD482" s="804"/>
      <c r="AE482" s="804"/>
      <c r="AF482" s="804"/>
      <c r="AG482" s="804"/>
      <c r="AH482" s="804"/>
      <c r="AI482" s="804"/>
      <c r="AJ482" s="804"/>
      <c r="AK482" s="804"/>
      <c r="AL482" s="804"/>
      <c r="AM482" s="804"/>
      <c r="AN482" s="804"/>
      <c r="AO482" s="386"/>
      <c r="AP482" s="386"/>
      <c r="AQ482" s="386"/>
      <c r="AR482" s="386"/>
      <c r="AS482" s="386"/>
      <c r="AT482" s="386"/>
      <c r="AU482" s="386"/>
      <c r="AV482" s="386"/>
      <c r="AW482" s="386"/>
      <c r="AX482" s="386"/>
      <c r="AY482" s="386"/>
      <c r="AZ482" s="386"/>
      <c r="BA482" s="386"/>
    </row>
    <row r="483" spans="1:54" ht="18">
      <c r="A483" s="146"/>
      <c r="B483" s="123"/>
      <c r="C483" s="123"/>
      <c r="D483" s="187"/>
      <c r="E483" s="263"/>
      <c r="F483" s="263"/>
      <c r="G483" s="264"/>
      <c r="H483" s="492"/>
      <c r="I483" s="492"/>
      <c r="J483" s="493"/>
      <c r="K483" s="492"/>
      <c r="L483" s="492"/>
      <c r="M483" s="492"/>
      <c r="N483" s="492"/>
      <c r="O483" s="492"/>
      <c r="P483" s="492"/>
      <c r="Q483" s="562"/>
      <c r="R483" s="562"/>
      <c r="S483" s="562"/>
      <c r="T483" s="563"/>
      <c r="U483" s="563"/>
      <c r="V483" s="563"/>
      <c r="W483" s="563"/>
      <c r="X483" s="563"/>
      <c r="Y483" s="563"/>
      <c r="Z483" s="802"/>
      <c r="AA483" s="802"/>
      <c r="AB483" s="802"/>
      <c r="AC483" s="802"/>
      <c r="AD483" s="802"/>
      <c r="AE483" s="802"/>
      <c r="AF483" s="802"/>
      <c r="AG483" s="802"/>
      <c r="AH483" s="802"/>
      <c r="AI483" s="802"/>
      <c r="AJ483" s="802"/>
      <c r="AK483" s="802"/>
      <c r="AL483" s="802"/>
      <c r="AM483" s="802"/>
      <c r="AN483" s="802"/>
      <c r="AO483" s="382"/>
      <c r="AP483" s="382"/>
      <c r="AQ483" s="382"/>
      <c r="AR483" s="382"/>
      <c r="AS483" s="382"/>
      <c r="AT483" s="383"/>
      <c r="AU483" s="383"/>
      <c r="AV483" s="383"/>
      <c r="AW483" s="383"/>
      <c r="AX483" s="383"/>
      <c r="AY483" s="382"/>
      <c r="AZ483" s="313"/>
      <c r="BA483" s="313"/>
    </row>
    <row r="484" spans="1:54">
      <c r="A484" s="115"/>
      <c r="B484" s="108"/>
      <c r="C484" s="108"/>
      <c r="D484" s="120"/>
      <c r="E484" s="261"/>
      <c r="F484" s="261"/>
      <c r="G484" s="262"/>
      <c r="H484" s="390"/>
      <c r="I484" s="390"/>
      <c r="J484" s="391"/>
      <c r="K484" s="390"/>
      <c r="L484" s="390"/>
      <c r="M484" s="390"/>
      <c r="N484" s="390"/>
      <c r="O484" s="390"/>
      <c r="P484" s="390"/>
      <c r="Q484" s="499"/>
      <c r="R484" s="499"/>
      <c r="S484" s="499"/>
      <c r="T484" s="567"/>
      <c r="U484" s="567"/>
      <c r="V484" s="567"/>
      <c r="W484" s="567"/>
      <c r="X484" s="567"/>
      <c r="Y484" s="567"/>
      <c r="Z484" s="805"/>
      <c r="AA484" s="805"/>
      <c r="AB484" s="805"/>
      <c r="AC484" s="805"/>
      <c r="AD484" s="805"/>
      <c r="AE484" s="805"/>
      <c r="AF484" s="805"/>
      <c r="AG484" s="805"/>
      <c r="AH484" s="805"/>
      <c r="AI484" s="805"/>
      <c r="AJ484" s="805"/>
      <c r="AK484" s="805"/>
      <c r="AL484" s="805"/>
      <c r="AM484" s="805"/>
      <c r="AN484" s="805"/>
      <c r="AO484" s="313"/>
      <c r="AP484" s="313"/>
      <c r="AQ484" s="313"/>
      <c r="AR484" s="313"/>
      <c r="AS484" s="313"/>
      <c r="AT484" s="387"/>
      <c r="AU484" s="387"/>
      <c r="AV484" s="387"/>
      <c r="AW484" s="387"/>
      <c r="AX484" s="387"/>
      <c r="AY484" s="313"/>
      <c r="AZ484" s="313"/>
      <c r="BA484" s="313"/>
    </row>
    <row r="485" spans="1:54">
      <c r="A485" s="115"/>
      <c r="B485" s="108"/>
      <c r="C485" s="108"/>
      <c r="D485" s="120"/>
      <c r="E485" s="261"/>
      <c r="F485" s="261"/>
      <c r="G485" s="262"/>
      <c r="H485" s="390"/>
      <c r="I485" s="390"/>
      <c r="J485" s="391"/>
      <c r="K485" s="390"/>
      <c r="L485" s="390"/>
      <c r="M485" s="390"/>
      <c r="N485" s="390"/>
      <c r="O485" s="390"/>
      <c r="P485" s="390"/>
      <c r="Q485" s="499"/>
      <c r="R485" s="499"/>
      <c r="S485" s="499"/>
      <c r="T485" s="567"/>
      <c r="U485" s="567"/>
      <c r="V485" s="567"/>
      <c r="W485" s="567"/>
      <c r="X485" s="567"/>
      <c r="Y485" s="567"/>
      <c r="Z485" s="805"/>
      <c r="AA485" s="805"/>
      <c r="AB485" s="805"/>
      <c r="AC485" s="805"/>
      <c r="AD485" s="805"/>
      <c r="AE485" s="805"/>
      <c r="AF485" s="805"/>
      <c r="AG485" s="805"/>
      <c r="AH485" s="805"/>
      <c r="AI485" s="805"/>
      <c r="AJ485" s="805"/>
      <c r="AK485" s="805"/>
      <c r="AL485" s="805"/>
      <c r="AM485" s="805"/>
      <c r="AN485" s="805"/>
      <c r="AO485" s="313"/>
      <c r="AP485" s="313"/>
      <c r="AQ485" s="313"/>
      <c r="AR485" s="313"/>
      <c r="AS485" s="313"/>
      <c r="AT485" s="387"/>
      <c r="AU485" s="387"/>
      <c r="AV485" s="387"/>
      <c r="AW485" s="387"/>
      <c r="AX485" s="387"/>
      <c r="AY485" s="313"/>
      <c r="AZ485" s="313"/>
      <c r="BA485" s="313"/>
    </row>
    <row r="486" spans="1:54">
      <c r="A486" s="115"/>
      <c r="B486" s="108"/>
      <c r="C486" s="108"/>
      <c r="D486" s="120"/>
      <c r="E486" s="261"/>
      <c r="F486" s="261"/>
      <c r="G486" s="262"/>
      <c r="H486" s="390"/>
      <c r="I486" s="390"/>
      <c r="J486" s="391"/>
      <c r="K486" s="390"/>
      <c r="L486" s="390"/>
      <c r="M486" s="390"/>
      <c r="N486" s="390"/>
      <c r="O486" s="390"/>
      <c r="P486" s="390"/>
      <c r="Q486" s="499"/>
      <c r="R486" s="499"/>
      <c r="S486" s="499"/>
      <c r="T486" s="567"/>
      <c r="U486" s="567"/>
      <c r="V486" s="567"/>
      <c r="W486" s="567"/>
      <c r="X486" s="567"/>
      <c r="Y486" s="567"/>
      <c r="Z486" s="805"/>
      <c r="AA486" s="805"/>
      <c r="AB486" s="805"/>
      <c r="AC486" s="805"/>
      <c r="AD486" s="805"/>
      <c r="AE486" s="805"/>
      <c r="AF486" s="805"/>
      <c r="AG486" s="805"/>
      <c r="AH486" s="805"/>
      <c r="AI486" s="805"/>
      <c r="AJ486" s="805"/>
      <c r="AK486" s="805"/>
      <c r="AL486" s="805"/>
      <c r="AM486" s="805"/>
      <c r="AN486" s="805"/>
      <c r="AO486" s="313"/>
      <c r="AP486" s="313"/>
      <c r="AQ486" s="313"/>
      <c r="AR486" s="313"/>
      <c r="AS486" s="313"/>
      <c r="AT486" s="387"/>
      <c r="AU486" s="387"/>
      <c r="AV486" s="387"/>
      <c r="AW486" s="387"/>
      <c r="AX486" s="387"/>
      <c r="AY486" s="313"/>
      <c r="AZ486" s="313"/>
      <c r="BA486" s="313"/>
    </row>
    <row r="487" spans="1:54" ht="14.25" customHeight="1">
      <c r="A487" s="115"/>
      <c r="B487" s="108"/>
      <c r="C487" s="108"/>
      <c r="D487" s="120"/>
      <c r="E487" s="261"/>
      <c r="F487" s="261"/>
      <c r="G487" s="262"/>
      <c r="H487" s="390"/>
      <c r="I487" s="390"/>
      <c r="J487" s="391"/>
      <c r="K487" s="390"/>
      <c r="L487" s="390"/>
      <c r="M487" s="390"/>
      <c r="N487" s="390"/>
      <c r="O487" s="390"/>
      <c r="P487" s="390"/>
      <c r="Q487" s="499"/>
      <c r="R487" s="499"/>
      <c r="S487" s="499"/>
      <c r="T487" s="567"/>
      <c r="U487" s="567"/>
      <c r="V487" s="567"/>
      <c r="W487" s="567"/>
      <c r="X487" s="567"/>
      <c r="Y487" s="567"/>
      <c r="Z487" s="805"/>
      <c r="AA487" s="805"/>
      <c r="AB487" s="805"/>
      <c r="AC487" s="805"/>
      <c r="AD487" s="805"/>
      <c r="AE487" s="805"/>
      <c r="AF487" s="805"/>
      <c r="AG487" s="805"/>
      <c r="AH487" s="805"/>
      <c r="AI487" s="805"/>
      <c r="AJ487" s="805"/>
      <c r="AK487" s="805"/>
      <c r="AL487" s="805"/>
      <c r="AM487" s="805"/>
      <c r="AN487" s="805"/>
      <c r="AO487" s="313"/>
      <c r="AP487" s="313"/>
      <c r="AQ487" s="313"/>
      <c r="AR487" s="313"/>
      <c r="AS487" s="313"/>
      <c r="AT487" s="387"/>
      <c r="AU487" s="387"/>
      <c r="AV487" s="387"/>
      <c r="AW487" s="387"/>
      <c r="AX487" s="387"/>
      <c r="AY487" s="313"/>
      <c r="AZ487" s="313"/>
      <c r="BA487" s="313"/>
    </row>
    <row r="488" spans="1:54">
      <c r="A488" s="116"/>
      <c r="B488" s="108"/>
      <c r="C488" s="108"/>
      <c r="D488" s="120"/>
      <c r="E488" s="261"/>
      <c r="F488" s="261"/>
      <c r="G488" s="262"/>
      <c r="H488" s="390"/>
      <c r="I488" s="390"/>
      <c r="J488" s="391"/>
      <c r="K488" s="390"/>
      <c r="L488" s="390"/>
      <c r="M488" s="390"/>
      <c r="N488" s="390"/>
      <c r="O488" s="390"/>
      <c r="P488" s="390"/>
      <c r="Q488" s="499"/>
      <c r="R488" s="499"/>
      <c r="S488" s="499"/>
      <c r="T488" s="567"/>
      <c r="U488" s="567"/>
      <c r="V488" s="567"/>
      <c r="W488" s="567"/>
      <c r="X488" s="567"/>
      <c r="Y488" s="567"/>
      <c r="Z488" s="805"/>
      <c r="AA488" s="805"/>
      <c r="AB488" s="805"/>
      <c r="AC488" s="805"/>
      <c r="AD488" s="805"/>
      <c r="AE488" s="805"/>
      <c r="AF488" s="805"/>
      <c r="AG488" s="805"/>
      <c r="AH488" s="805"/>
      <c r="AI488" s="805"/>
      <c r="AJ488" s="805"/>
      <c r="AK488" s="805"/>
      <c r="AL488" s="805"/>
      <c r="AM488" s="805"/>
      <c r="AN488" s="805"/>
      <c r="AO488" s="313"/>
      <c r="AP488" s="313"/>
      <c r="AQ488" s="313"/>
      <c r="AR488" s="313"/>
      <c r="AS488" s="313"/>
      <c r="AT488" s="387"/>
      <c r="AU488" s="387"/>
      <c r="AV488" s="387"/>
      <c r="AW488" s="387"/>
      <c r="AX488" s="387"/>
      <c r="AY488" s="313"/>
      <c r="AZ488" s="313"/>
      <c r="BA488" s="313"/>
    </row>
    <row r="489" spans="1:54">
      <c r="A489" s="115"/>
      <c r="B489" s="108"/>
      <c r="C489" s="108"/>
      <c r="D489" s="120"/>
      <c r="E489" s="261"/>
      <c r="F489" s="261"/>
      <c r="G489" s="262"/>
      <c r="H489" s="390"/>
      <c r="I489" s="390"/>
      <c r="J489" s="391"/>
      <c r="K489" s="390"/>
      <c r="L489" s="390"/>
      <c r="M489" s="390"/>
      <c r="N489" s="390"/>
      <c r="O489" s="390"/>
      <c r="P489" s="390"/>
      <c r="Q489" s="499"/>
      <c r="R489" s="499"/>
      <c r="S489" s="499"/>
      <c r="T489" s="567"/>
      <c r="U489" s="567"/>
      <c r="V489" s="567"/>
      <c r="W489" s="567"/>
      <c r="X489" s="567"/>
      <c r="Y489" s="567"/>
      <c r="Z489" s="805"/>
      <c r="AA489" s="805"/>
      <c r="AB489" s="805"/>
      <c r="AC489" s="805"/>
      <c r="AD489" s="805"/>
      <c r="AE489" s="805"/>
      <c r="AF489" s="805"/>
      <c r="AG489" s="805"/>
      <c r="AH489" s="805"/>
      <c r="AI489" s="805"/>
      <c r="AJ489" s="805"/>
      <c r="AK489" s="805"/>
      <c r="AL489" s="805"/>
      <c r="AM489" s="805"/>
      <c r="AN489" s="805"/>
      <c r="AO489" s="313"/>
      <c r="AP489" s="313"/>
      <c r="AQ489" s="313"/>
      <c r="AR489" s="313"/>
      <c r="AS489" s="313"/>
      <c r="AT489" s="387"/>
      <c r="AU489" s="387"/>
      <c r="AV489" s="387"/>
      <c r="AW489" s="387"/>
      <c r="AX489" s="387"/>
      <c r="AY489" s="313"/>
      <c r="AZ489" s="313"/>
      <c r="BA489" s="313"/>
    </row>
    <row r="490" spans="1:54">
      <c r="A490" s="115"/>
      <c r="B490" s="108"/>
      <c r="C490" s="108"/>
      <c r="D490" s="120"/>
      <c r="E490" s="261"/>
      <c r="F490" s="261"/>
      <c r="G490" s="262"/>
      <c r="H490" s="390"/>
      <c r="I490" s="390"/>
      <c r="J490" s="391"/>
      <c r="K490" s="390"/>
      <c r="L490" s="390"/>
      <c r="M490" s="390"/>
      <c r="N490" s="390"/>
      <c r="O490" s="390"/>
      <c r="P490" s="390"/>
      <c r="Q490" s="499"/>
      <c r="R490" s="499"/>
      <c r="S490" s="499"/>
      <c r="T490" s="567"/>
      <c r="U490" s="567"/>
      <c r="V490" s="567"/>
      <c r="W490" s="567"/>
      <c r="X490" s="567"/>
      <c r="Y490" s="567"/>
      <c r="Z490" s="805"/>
      <c r="AA490" s="805"/>
      <c r="AB490" s="805"/>
      <c r="AC490" s="805"/>
      <c r="AD490" s="805"/>
      <c r="AE490" s="805"/>
      <c r="AF490" s="805"/>
      <c r="AG490" s="805"/>
      <c r="AH490" s="805"/>
      <c r="AI490" s="805"/>
      <c r="AJ490" s="805"/>
      <c r="AK490" s="805"/>
      <c r="AL490" s="805"/>
      <c r="AM490" s="805"/>
      <c r="AN490" s="805"/>
      <c r="AO490" s="313"/>
      <c r="AP490" s="313"/>
      <c r="AQ490" s="313"/>
      <c r="AR490" s="313"/>
      <c r="AS490" s="313"/>
      <c r="AT490" s="387"/>
      <c r="AU490" s="387"/>
      <c r="AV490" s="387"/>
      <c r="AW490" s="387"/>
      <c r="AX490" s="387"/>
      <c r="AY490" s="313"/>
      <c r="AZ490" s="313"/>
      <c r="BA490" s="313"/>
    </row>
    <row r="491" spans="1:54">
      <c r="A491" s="115"/>
      <c r="B491" s="108"/>
      <c r="C491" s="108"/>
      <c r="D491" s="120"/>
      <c r="E491" s="261"/>
      <c r="F491" s="261"/>
      <c r="G491" s="262"/>
      <c r="H491" s="390"/>
      <c r="I491" s="390"/>
      <c r="J491" s="391"/>
      <c r="K491" s="390"/>
      <c r="L491" s="390"/>
      <c r="M491" s="390"/>
      <c r="N491" s="390"/>
      <c r="O491" s="390"/>
      <c r="P491" s="390"/>
      <c r="Q491" s="499"/>
      <c r="R491" s="499"/>
      <c r="S491" s="499"/>
      <c r="T491" s="567"/>
      <c r="U491" s="567"/>
      <c r="V491" s="567"/>
      <c r="W491" s="567"/>
      <c r="X491" s="567"/>
      <c r="Y491" s="567"/>
      <c r="Z491" s="805"/>
      <c r="AA491" s="805"/>
      <c r="AB491" s="805"/>
      <c r="AC491" s="805"/>
      <c r="AD491" s="805"/>
      <c r="AE491" s="805"/>
      <c r="AF491" s="805"/>
      <c r="AG491" s="805"/>
      <c r="AH491" s="805"/>
      <c r="AI491" s="805"/>
      <c r="AJ491" s="805"/>
      <c r="AK491" s="805"/>
      <c r="AL491" s="805"/>
      <c r="AM491" s="805"/>
      <c r="AN491" s="805"/>
      <c r="AO491" s="313"/>
      <c r="AP491" s="313"/>
      <c r="AQ491" s="313"/>
      <c r="AR491" s="313"/>
      <c r="AS491" s="313"/>
      <c r="AT491" s="387"/>
      <c r="AU491" s="387"/>
      <c r="AV491" s="387"/>
      <c r="AW491" s="387"/>
      <c r="AX491" s="387"/>
      <c r="AY491" s="313"/>
      <c r="AZ491" s="313"/>
      <c r="BA491" s="313"/>
    </row>
    <row r="492" spans="1:54">
      <c r="A492" s="115"/>
      <c r="B492" s="108"/>
      <c r="C492" s="108"/>
      <c r="D492" s="120"/>
      <c r="E492" s="261"/>
      <c r="F492" s="261"/>
      <c r="G492" s="262"/>
      <c r="H492" s="390"/>
      <c r="I492" s="390"/>
      <c r="J492" s="391"/>
      <c r="K492" s="390"/>
      <c r="L492" s="390"/>
      <c r="M492" s="390"/>
      <c r="N492" s="390"/>
      <c r="O492" s="390"/>
      <c r="P492" s="390"/>
      <c r="Q492" s="499"/>
      <c r="R492" s="499"/>
      <c r="S492" s="499"/>
      <c r="T492" s="567"/>
      <c r="U492" s="567"/>
      <c r="V492" s="567"/>
      <c r="W492" s="567"/>
      <c r="X492" s="567"/>
      <c r="Y492" s="567"/>
      <c r="Z492" s="805"/>
      <c r="AA492" s="805"/>
      <c r="AB492" s="805"/>
      <c r="AC492" s="805"/>
      <c r="AD492" s="805"/>
      <c r="AE492" s="805"/>
      <c r="AF492" s="805"/>
      <c r="AG492" s="805"/>
      <c r="AH492" s="805"/>
      <c r="AI492" s="805"/>
      <c r="AJ492" s="805"/>
      <c r="AK492" s="805"/>
      <c r="AL492" s="805"/>
      <c r="AM492" s="805"/>
      <c r="AN492" s="805"/>
      <c r="AO492" s="313"/>
      <c r="AP492" s="313"/>
      <c r="AQ492" s="313"/>
      <c r="AR492" s="313"/>
      <c r="AS492" s="313"/>
      <c r="AT492" s="387"/>
      <c r="AU492" s="387"/>
      <c r="AV492" s="387"/>
      <c r="AW492" s="387"/>
      <c r="AX492" s="387"/>
      <c r="AY492" s="313"/>
      <c r="AZ492" s="313"/>
      <c r="BA492" s="313"/>
    </row>
    <row r="493" spans="1:54" ht="12.75" customHeight="1">
      <c r="A493" s="115"/>
      <c r="B493" s="108"/>
      <c r="C493" s="108"/>
      <c r="D493" s="120"/>
      <c r="E493" s="261"/>
      <c r="F493" s="261"/>
      <c r="G493" s="262"/>
      <c r="H493" s="390"/>
      <c r="I493" s="390"/>
      <c r="J493" s="391"/>
      <c r="K493" s="390"/>
      <c r="L493" s="390"/>
      <c r="M493" s="390"/>
      <c r="N493" s="390"/>
      <c r="O493" s="390"/>
      <c r="P493" s="390"/>
      <c r="Q493" s="499"/>
      <c r="R493" s="499"/>
      <c r="S493" s="499"/>
      <c r="T493" s="499"/>
      <c r="U493" s="499"/>
      <c r="V493" s="499"/>
      <c r="W493" s="499"/>
      <c r="X493" s="499"/>
      <c r="Y493" s="499"/>
      <c r="Z493" s="596"/>
      <c r="AA493" s="596"/>
      <c r="AB493" s="596"/>
      <c r="AC493" s="596"/>
      <c r="AD493" s="596"/>
      <c r="AE493" s="596"/>
      <c r="AF493" s="596"/>
      <c r="AG493" s="596"/>
      <c r="AH493" s="596"/>
      <c r="AI493" s="596"/>
      <c r="AJ493" s="596"/>
      <c r="AK493" s="596"/>
      <c r="AL493" s="596"/>
      <c r="AM493" s="596"/>
      <c r="AN493" s="596"/>
      <c r="AO493" s="313"/>
      <c r="AP493" s="313"/>
      <c r="AQ493" s="313"/>
      <c r="AR493" s="313"/>
      <c r="AS493" s="313"/>
      <c r="AT493" s="313"/>
      <c r="AU493" s="313"/>
      <c r="AV493" s="313"/>
      <c r="AW493" s="313"/>
      <c r="AX493" s="313"/>
      <c r="AY493" s="313"/>
      <c r="AZ493" s="313"/>
      <c r="BA493" s="313"/>
    </row>
    <row r="494" spans="1:54">
      <c r="A494" s="116"/>
      <c r="B494" s="108"/>
      <c r="C494" s="108"/>
      <c r="D494" s="120"/>
      <c r="E494" s="261"/>
      <c r="F494" s="261"/>
      <c r="G494" s="262"/>
      <c r="H494" s="390"/>
      <c r="I494" s="390"/>
      <c r="J494" s="391"/>
      <c r="K494" s="390"/>
      <c r="L494" s="390"/>
      <c r="M494" s="390"/>
      <c r="N494" s="390"/>
      <c r="O494" s="390"/>
      <c r="P494" s="390"/>
      <c r="Q494" s="499"/>
      <c r="R494" s="499"/>
      <c r="S494" s="499"/>
      <c r="T494" s="499"/>
      <c r="U494" s="499"/>
      <c r="V494" s="499"/>
      <c r="W494" s="499"/>
      <c r="X494" s="499"/>
      <c r="Y494" s="499"/>
      <c r="Z494" s="596"/>
      <c r="AA494" s="596"/>
      <c r="AB494" s="596"/>
      <c r="AC494" s="596"/>
      <c r="AD494" s="596"/>
      <c r="AE494" s="596"/>
      <c r="AF494" s="596"/>
      <c r="AG494" s="596"/>
      <c r="AH494" s="596"/>
      <c r="AI494" s="596"/>
      <c r="AJ494" s="596"/>
      <c r="AK494" s="596"/>
      <c r="AL494" s="596"/>
      <c r="AM494" s="596"/>
      <c r="AN494" s="596"/>
      <c r="AO494" s="313"/>
      <c r="AP494" s="313"/>
      <c r="AQ494" s="313"/>
      <c r="AR494" s="313"/>
      <c r="AS494" s="313"/>
      <c r="AT494" s="313"/>
      <c r="AU494" s="313"/>
      <c r="AV494" s="313"/>
      <c r="AW494" s="313"/>
      <c r="AX494" s="313"/>
      <c r="AY494" s="313"/>
      <c r="AZ494" s="313"/>
      <c r="BA494" s="313"/>
    </row>
    <row r="495" spans="1:54">
      <c r="A495" s="115"/>
      <c r="B495" s="108"/>
      <c r="C495" s="108"/>
      <c r="D495" s="120"/>
      <c r="E495" s="261"/>
      <c r="F495" s="261"/>
      <c r="G495" s="262"/>
      <c r="H495" s="390"/>
      <c r="I495" s="390"/>
      <c r="J495" s="391"/>
      <c r="K495" s="390"/>
      <c r="L495" s="390"/>
      <c r="M495" s="390"/>
      <c r="N495" s="390"/>
      <c r="O495" s="390"/>
      <c r="P495" s="390"/>
      <c r="Q495" s="499"/>
      <c r="R495" s="499"/>
      <c r="S495" s="499"/>
      <c r="T495" s="568"/>
      <c r="U495" s="568"/>
      <c r="V495" s="568"/>
      <c r="W495" s="568"/>
      <c r="X495" s="568"/>
      <c r="Y495" s="568"/>
      <c r="Z495" s="806"/>
      <c r="AA495" s="806"/>
      <c r="AB495" s="806"/>
      <c r="AC495" s="806"/>
      <c r="AD495" s="806"/>
      <c r="AE495" s="806"/>
      <c r="AF495" s="806"/>
      <c r="AG495" s="806"/>
      <c r="AH495" s="806"/>
      <c r="AI495" s="806"/>
      <c r="AJ495" s="806"/>
      <c r="AK495" s="806"/>
      <c r="AL495" s="806"/>
      <c r="AM495" s="806"/>
      <c r="AN495" s="806"/>
      <c r="AO495" s="313"/>
      <c r="AP495" s="313"/>
      <c r="AQ495" s="313"/>
      <c r="AR495" s="313"/>
      <c r="AS495" s="313"/>
      <c r="AT495" s="388"/>
      <c r="AU495" s="388"/>
      <c r="AV495" s="388"/>
      <c r="AW495" s="388"/>
      <c r="AX495" s="388"/>
      <c r="AY495" s="313"/>
      <c r="AZ495" s="313"/>
      <c r="BA495" s="313"/>
    </row>
    <row r="496" spans="1:54" s="114" customFormat="1">
      <c r="A496" s="115"/>
      <c r="B496" s="108"/>
      <c r="C496" s="108"/>
      <c r="D496" s="120"/>
      <c r="E496" s="261"/>
      <c r="F496" s="261"/>
      <c r="G496" s="262"/>
      <c r="H496" s="390"/>
      <c r="I496" s="390"/>
      <c r="J496" s="391"/>
      <c r="K496" s="390"/>
      <c r="L496" s="390"/>
      <c r="M496" s="390"/>
      <c r="N496" s="390"/>
      <c r="O496" s="390"/>
      <c r="P496" s="390"/>
      <c r="Q496" s="499"/>
      <c r="R496" s="499"/>
      <c r="S496" s="499"/>
      <c r="T496" s="568"/>
      <c r="U496" s="568"/>
      <c r="V496" s="568"/>
      <c r="W496" s="568"/>
      <c r="X496" s="568"/>
      <c r="Y496" s="568"/>
      <c r="Z496" s="806"/>
      <c r="AA496" s="806"/>
      <c r="AB496" s="806"/>
      <c r="AC496" s="806"/>
      <c r="AD496" s="806"/>
      <c r="AE496" s="806"/>
      <c r="AF496" s="806"/>
      <c r="AG496" s="806"/>
      <c r="AH496" s="806"/>
      <c r="AI496" s="806"/>
      <c r="AJ496" s="806"/>
      <c r="AK496" s="806"/>
      <c r="AL496" s="806"/>
      <c r="AM496" s="806"/>
      <c r="AN496" s="806"/>
      <c r="AO496" s="313"/>
      <c r="AP496" s="313"/>
      <c r="AQ496" s="313"/>
      <c r="AR496" s="313"/>
      <c r="AS496" s="313"/>
      <c r="AT496" s="388"/>
      <c r="AU496" s="388"/>
      <c r="AV496" s="388"/>
      <c r="AW496" s="388"/>
      <c r="AX496" s="388"/>
      <c r="AY496" s="313"/>
      <c r="AZ496" s="313"/>
      <c r="BA496" s="313"/>
      <c r="BB496" s="108"/>
    </row>
    <row r="497" spans="1:54" s="114" customFormat="1">
      <c r="A497" s="115"/>
      <c r="B497" s="108"/>
      <c r="C497" s="108"/>
      <c r="D497" s="120"/>
      <c r="E497" s="261"/>
      <c r="F497" s="261"/>
      <c r="G497" s="262"/>
      <c r="H497" s="390"/>
      <c r="I497" s="390"/>
      <c r="J497" s="391"/>
      <c r="K497" s="390"/>
      <c r="L497" s="390"/>
      <c r="M497" s="390"/>
      <c r="N497" s="390"/>
      <c r="O497" s="390"/>
      <c r="P497" s="390"/>
      <c r="Q497" s="499"/>
      <c r="R497" s="499"/>
      <c r="S497" s="499"/>
      <c r="T497" s="568"/>
      <c r="U497" s="568"/>
      <c r="V497" s="568"/>
      <c r="W497" s="568"/>
      <c r="X497" s="568"/>
      <c r="Y497" s="568"/>
      <c r="Z497" s="806"/>
      <c r="AA497" s="806"/>
      <c r="AB497" s="806"/>
      <c r="AC497" s="806"/>
      <c r="AD497" s="806"/>
      <c r="AE497" s="806"/>
      <c r="AF497" s="806"/>
      <c r="AG497" s="806"/>
      <c r="AH497" s="806"/>
      <c r="AI497" s="806"/>
      <c r="AJ497" s="806"/>
      <c r="AK497" s="806"/>
      <c r="AL497" s="806"/>
      <c r="AM497" s="806"/>
      <c r="AN497" s="806"/>
      <c r="AO497" s="313"/>
      <c r="AP497" s="313"/>
      <c r="AQ497" s="313"/>
      <c r="AR497" s="313"/>
      <c r="AS497" s="313"/>
      <c r="AT497" s="388"/>
      <c r="AU497" s="388"/>
      <c r="AV497" s="388"/>
      <c r="AW497" s="388"/>
      <c r="AX497" s="388"/>
      <c r="AY497" s="313"/>
      <c r="AZ497" s="313"/>
      <c r="BA497" s="313"/>
      <c r="BB497" s="108"/>
    </row>
    <row r="498" spans="1:54" s="114" customFormat="1">
      <c r="A498" s="115"/>
      <c r="B498" s="108"/>
      <c r="C498" s="108"/>
      <c r="D498" s="120"/>
      <c r="E498" s="261"/>
      <c r="F498" s="261"/>
      <c r="G498" s="262"/>
      <c r="H498" s="390"/>
      <c r="I498" s="390"/>
      <c r="J498" s="391"/>
      <c r="K498" s="390"/>
      <c r="L498" s="390"/>
      <c r="M498" s="390"/>
      <c r="N498" s="390"/>
      <c r="O498" s="390"/>
      <c r="P498" s="390"/>
      <c r="Q498" s="499"/>
      <c r="R498" s="499"/>
      <c r="S498" s="499"/>
      <c r="T498" s="568"/>
      <c r="U498" s="568"/>
      <c r="V498" s="568"/>
      <c r="W498" s="568"/>
      <c r="X498" s="568"/>
      <c r="Y498" s="568"/>
      <c r="Z498" s="806"/>
      <c r="AA498" s="806"/>
      <c r="AB498" s="806"/>
      <c r="AC498" s="806"/>
      <c r="AD498" s="806"/>
      <c r="AE498" s="806"/>
      <c r="AF498" s="806"/>
      <c r="AG498" s="806"/>
      <c r="AH498" s="806"/>
      <c r="AI498" s="806"/>
      <c r="AJ498" s="806"/>
      <c r="AK498" s="806"/>
      <c r="AL498" s="806"/>
      <c r="AM498" s="806"/>
      <c r="AN498" s="806"/>
      <c r="AO498" s="313"/>
      <c r="AP498" s="313"/>
      <c r="AQ498" s="313"/>
      <c r="AR498" s="313"/>
      <c r="AS498" s="313"/>
      <c r="AT498" s="388"/>
      <c r="AU498" s="388"/>
      <c r="AV498" s="388"/>
      <c r="AW498" s="388"/>
      <c r="AX498" s="388"/>
      <c r="AY498" s="313"/>
      <c r="AZ498" s="313"/>
      <c r="BA498" s="313"/>
      <c r="BB498" s="108"/>
    </row>
    <row r="499" spans="1:54" s="114" customFormat="1">
      <c r="A499" s="115"/>
      <c r="B499" s="108"/>
      <c r="C499" s="108"/>
      <c r="D499" s="120"/>
      <c r="E499" s="261"/>
      <c r="F499" s="261"/>
      <c r="G499" s="262"/>
      <c r="H499" s="390"/>
      <c r="I499" s="390"/>
      <c r="J499" s="391"/>
      <c r="K499" s="390"/>
      <c r="L499" s="390"/>
      <c r="M499" s="390"/>
      <c r="N499" s="390"/>
      <c r="O499" s="390"/>
      <c r="P499" s="390"/>
      <c r="Q499" s="499"/>
      <c r="R499" s="499"/>
      <c r="S499" s="499"/>
      <c r="T499" s="499"/>
      <c r="U499" s="499"/>
      <c r="V499" s="499"/>
      <c r="W499" s="499"/>
      <c r="X499" s="499"/>
      <c r="Y499" s="499"/>
      <c r="Z499" s="596"/>
      <c r="AA499" s="596"/>
      <c r="AB499" s="596"/>
      <c r="AC499" s="596"/>
      <c r="AD499" s="596"/>
      <c r="AE499" s="596"/>
      <c r="AF499" s="596"/>
      <c r="AG499" s="596"/>
      <c r="AH499" s="596"/>
      <c r="AI499" s="596"/>
      <c r="AJ499" s="596"/>
      <c r="AK499" s="596"/>
      <c r="AL499" s="596"/>
      <c r="AM499" s="596"/>
      <c r="AN499" s="596"/>
      <c r="AO499" s="313"/>
      <c r="AP499" s="313"/>
      <c r="AQ499" s="313"/>
      <c r="AR499" s="313"/>
      <c r="AS499" s="313"/>
      <c r="AT499" s="313"/>
      <c r="AU499" s="313"/>
      <c r="AV499" s="313"/>
      <c r="AW499" s="313"/>
      <c r="AX499" s="313"/>
      <c r="AY499" s="313"/>
      <c r="AZ499" s="313"/>
      <c r="BA499" s="313"/>
      <c r="BB499" s="108"/>
    </row>
    <row r="500" spans="1:54">
      <c r="A500" s="108"/>
      <c r="B500" s="108"/>
      <c r="C500" s="108"/>
      <c r="D500" s="120"/>
      <c r="E500" s="261"/>
      <c r="F500" s="261"/>
      <c r="G500" s="262"/>
      <c r="H500" s="390"/>
      <c r="I500" s="390"/>
      <c r="J500" s="391"/>
      <c r="K500" s="390"/>
      <c r="L500" s="390"/>
      <c r="M500" s="390"/>
      <c r="N500" s="390"/>
      <c r="O500" s="390"/>
      <c r="P500" s="390"/>
      <c r="Q500" s="499"/>
      <c r="R500" s="499"/>
      <c r="S500" s="499"/>
      <c r="T500" s="499"/>
      <c r="U500" s="499"/>
      <c r="V500" s="499"/>
      <c r="W500" s="499"/>
      <c r="X500" s="499"/>
      <c r="Y500" s="499"/>
      <c r="Z500" s="596"/>
      <c r="AA500" s="596"/>
      <c r="AB500" s="596"/>
      <c r="AC500" s="596"/>
      <c r="AD500" s="596"/>
      <c r="AE500" s="596"/>
      <c r="AF500" s="596"/>
      <c r="AG500" s="596"/>
      <c r="AH500" s="596"/>
      <c r="AI500" s="596"/>
      <c r="AJ500" s="596"/>
      <c r="AK500" s="596"/>
      <c r="AL500" s="596"/>
      <c r="AM500" s="596"/>
      <c r="AN500" s="596"/>
      <c r="AO500" s="313"/>
      <c r="AP500" s="313"/>
      <c r="AQ500" s="313"/>
      <c r="AR500" s="313"/>
      <c r="AS500" s="313"/>
      <c r="AT500" s="313"/>
      <c r="AU500" s="313"/>
      <c r="AV500" s="313"/>
      <c r="AW500" s="313"/>
      <c r="AX500" s="313"/>
      <c r="AY500" s="313"/>
      <c r="AZ500" s="313"/>
      <c r="BA500" s="313"/>
    </row>
    <row r="501" spans="1:54">
      <c r="A501" s="108"/>
      <c r="B501" s="108"/>
      <c r="C501" s="108"/>
      <c r="D501" s="120"/>
      <c r="E501" s="261"/>
      <c r="F501" s="261"/>
      <c r="G501" s="262"/>
      <c r="H501" s="390"/>
      <c r="I501" s="390"/>
      <c r="J501" s="391"/>
      <c r="K501" s="390"/>
      <c r="L501" s="390"/>
      <c r="M501" s="390"/>
      <c r="N501" s="390"/>
      <c r="O501" s="390"/>
      <c r="P501" s="390"/>
      <c r="Q501" s="499"/>
      <c r="R501" s="499"/>
      <c r="S501" s="499"/>
      <c r="T501" s="499"/>
      <c r="U501" s="499"/>
      <c r="V501" s="499"/>
      <c r="W501" s="499"/>
      <c r="X501" s="499"/>
      <c r="Y501" s="499"/>
      <c r="Z501" s="596"/>
      <c r="AA501" s="596"/>
      <c r="AB501" s="596"/>
      <c r="AC501" s="596"/>
      <c r="AD501" s="596"/>
      <c r="AE501" s="596"/>
      <c r="AF501" s="596"/>
      <c r="AG501" s="596"/>
      <c r="AH501" s="596"/>
      <c r="AI501" s="596"/>
      <c r="AJ501" s="596"/>
      <c r="AK501" s="596"/>
      <c r="AL501" s="596"/>
      <c r="AM501" s="596"/>
      <c r="AN501" s="596"/>
      <c r="AO501" s="313"/>
      <c r="AP501" s="313"/>
      <c r="AQ501" s="313"/>
      <c r="AR501" s="313"/>
      <c r="AS501" s="313"/>
      <c r="AT501" s="313"/>
      <c r="AU501" s="313"/>
      <c r="AV501" s="313"/>
      <c r="AW501" s="313"/>
      <c r="AX501" s="313"/>
      <c r="AY501" s="313"/>
      <c r="AZ501" s="313"/>
      <c r="BA501" s="313"/>
    </row>
    <row r="502" spans="1:54">
      <c r="A502" s="108"/>
      <c r="B502" s="108"/>
      <c r="C502" s="108"/>
      <c r="D502" s="120"/>
      <c r="E502" s="261"/>
      <c r="F502" s="261"/>
      <c r="G502" s="262"/>
      <c r="H502" s="390"/>
      <c r="I502" s="390"/>
      <c r="J502" s="391"/>
      <c r="K502" s="390"/>
      <c r="L502" s="390"/>
      <c r="M502" s="390"/>
      <c r="N502" s="390"/>
      <c r="O502" s="390"/>
      <c r="P502" s="390"/>
      <c r="Q502" s="499"/>
      <c r="R502" s="499"/>
      <c r="S502" s="499"/>
      <c r="T502" s="499"/>
      <c r="U502" s="499"/>
      <c r="V502" s="499"/>
      <c r="W502" s="499"/>
      <c r="X502" s="499"/>
      <c r="Y502" s="499"/>
      <c r="Z502" s="596"/>
      <c r="AA502" s="596"/>
      <c r="AB502" s="596"/>
      <c r="AC502" s="596"/>
      <c r="AD502" s="596"/>
      <c r="AE502" s="596"/>
      <c r="AF502" s="596"/>
      <c r="AG502" s="596"/>
      <c r="AH502" s="596"/>
      <c r="AI502" s="596"/>
      <c r="AJ502" s="596"/>
      <c r="AK502" s="596"/>
      <c r="AL502" s="596"/>
      <c r="AM502" s="596"/>
      <c r="AN502" s="596"/>
      <c r="AO502" s="313"/>
      <c r="AP502" s="313"/>
      <c r="AQ502" s="313"/>
      <c r="AR502" s="313"/>
      <c r="AS502" s="313"/>
      <c r="AT502" s="313"/>
      <c r="AU502" s="313"/>
      <c r="AV502" s="313"/>
      <c r="AW502" s="313"/>
      <c r="AX502" s="313"/>
      <c r="AY502" s="313"/>
      <c r="AZ502" s="313"/>
      <c r="BA502" s="313"/>
    </row>
    <row r="503" spans="1:54">
      <c r="A503" s="108"/>
      <c r="B503" s="108"/>
      <c r="C503" s="108"/>
      <c r="D503" s="120"/>
      <c r="E503" s="261"/>
      <c r="F503" s="261"/>
      <c r="G503" s="262"/>
      <c r="H503" s="390"/>
      <c r="I503" s="390"/>
      <c r="J503" s="391"/>
      <c r="K503" s="390"/>
      <c r="L503" s="390"/>
      <c r="M503" s="390"/>
      <c r="N503" s="390"/>
      <c r="O503" s="390"/>
      <c r="P503" s="390"/>
      <c r="Q503" s="499"/>
      <c r="R503" s="499"/>
      <c r="S503" s="499"/>
      <c r="T503" s="499"/>
      <c r="U503" s="499"/>
      <c r="V503" s="499"/>
      <c r="W503" s="499"/>
      <c r="X503" s="499"/>
      <c r="Y503" s="499"/>
      <c r="Z503" s="596"/>
      <c r="AA503" s="596"/>
      <c r="AB503" s="596"/>
      <c r="AC503" s="596"/>
      <c r="AD503" s="596"/>
      <c r="AE503" s="596"/>
      <c r="AF503" s="596"/>
      <c r="AG503" s="596"/>
      <c r="AH503" s="596"/>
      <c r="AI503" s="596"/>
      <c r="AJ503" s="596"/>
      <c r="AK503" s="596"/>
      <c r="AL503" s="596"/>
      <c r="AM503" s="596"/>
      <c r="AN503" s="596"/>
      <c r="AO503" s="313"/>
      <c r="AP503" s="313"/>
      <c r="AQ503" s="313"/>
      <c r="AR503" s="313"/>
      <c r="AS503" s="313"/>
      <c r="AT503" s="313"/>
      <c r="AU503" s="313"/>
      <c r="AV503" s="313"/>
      <c r="AW503" s="313"/>
      <c r="AX503" s="313"/>
      <c r="AY503" s="313"/>
      <c r="AZ503" s="313"/>
      <c r="BA503" s="313"/>
    </row>
    <row r="504" spans="1:54">
      <c r="A504" s="108"/>
      <c r="B504" s="108"/>
      <c r="C504" s="108"/>
      <c r="D504" s="120"/>
      <c r="E504" s="261"/>
      <c r="F504" s="261"/>
      <c r="G504" s="262"/>
      <c r="H504" s="390"/>
      <c r="I504" s="390"/>
      <c r="J504" s="391"/>
      <c r="K504" s="390"/>
      <c r="L504" s="390"/>
      <c r="M504" s="390"/>
      <c r="N504" s="390"/>
      <c r="O504" s="390"/>
      <c r="P504" s="390"/>
      <c r="Q504" s="499"/>
      <c r="R504" s="499"/>
      <c r="S504" s="499"/>
      <c r="T504" s="499"/>
      <c r="U504" s="499"/>
      <c r="V504" s="499"/>
      <c r="W504" s="499"/>
      <c r="X504" s="499"/>
      <c r="Y504" s="499"/>
      <c r="Z504" s="596"/>
      <c r="AA504" s="596"/>
      <c r="AB504" s="596"/>
      <c r="AC504" s="596"/>
      <c r="AD504" s="596"/>
      <c r="AE504" s="596"/>
      <c r="AF504" s="596"/>
      <c r="AG504" s="596"/>
      <c r="AH504" s="596"/>
      <c r="AI504" s="596"/>
      <c r="AJ504" s="596"/>
      <c r="AK504" s="596"/>
      <c r="AL504" s="596"/>
      <c r="AM504" s="596"/>
      <c r="AN504" s="596"/>
      <c r="AO504" s="313"/>
      <c r="AP504" s="313"/>
      <c r="AQ504" s="313"/>
      <c r="AR504" s="313"/>
      <c r="AS504" s="313"/>
      <c r="AT504" s="313"/>
      <c r="AU504" s="313"/>
      <c r="AV504" s="313"/>
      <c r="AW504" s="313"/>
      <c r="AX504" s="313"/>
      <c r="AY504" s="313"/>
      <c r="AZ504" s="313"/>
      <c r="BA504" s="313"/>
    </row>
    <row r="505" spans="1:54" s="114" customFormat="1" ht="49.5" customHeight="1">
      <c r="A505" s="108"/>
      <c r="B505" s="108"/>
      <c r="C505" s="108"/>
      <c r="D505" s="120"/>
      <c r="E505" s="261"/>
      <c r="F505" s="261"/>
      <c r="G505" s="262"/>
      <c r="H505" s="390"/>
      <c r="I505" s="390"/>
      <c r="J505" s="391"/>
      <c r="K505" s="390"/>
      <c r="L505" s="390"/>
      <c r="M505" s="390"/>
      <c r="N505" s="390"/>
      <c r="O505" s="390"/>
      <c r="P505" s="390"/>
      <c r="Q505" s="499"/>
      <c r="R505" s="499"/>
      <c r="S505" s="499"/>
      <c r="T505" s="499"/>
      <c r="U505" s="499"/>
      <c r="V505" s="499"/>
      <c r="W505" s="499"/>
      <c r="X505" s="499"/>
      <c r="Y505" s="499"/>
      <c r="Z505" s="596"/>
      <c r="AA505" s="596"/>
      <c r="AB505" s="596"/>
      <c r="AC505" s="596"/>
      <c r="AD505" s="596"/>
      <c r="AE505" s="596"/>
      <c r="AF505" s="596"/>
      <c r="AG505" s="596"/>
      <c r="AH505" s="596"/>
      <c r="AI505" s="596"/>
      <c r="AJ505" s="596"/>
      <c r="AK505" s="596"/>
      <c r="AL505" s="596"/>
      <c r="AM505" s="596"/>
      <c r="AN505" s="596"/>
      <c r="AO505" s="313"/>
      <c r="AP505" s="313"/>
      <c r="AQ505" s="313"/>
      <c r="AR505" s="313"/>
      <c r="AS505" s="313"/>
      <c r="AT505" s="313"/>
      <c r="AU505" s="313"/>
      <c r="AV505" s="313"/>
      <c r="AW505" s="313"/>
      <c r="AX505" s="313"/>
      <c r="AY505" s="313"/>
      <c r="AZ505" s="313"/>
      <c r="BA505" s="313"/>
      <c r="BB505" s="108"/>
    </row>
    <row r="506" spans="1:54">
      <c r="A506" s="108"/>
      <c r="B506" s="108"/>
      <c r="C506" s="108"/>
      <c r="D506" s="120"/>
      <c r="E506" s="261"/>
      <c r="F506" s="261"/>
      <c r="G506" s="262"/>
      <c r="H506" s="390"/>
      <c r="I506" s="390"/>
      <c r="J506" s="391"/>
      <c r="K506" s="390"/>
      <c r="L506" s="390"/>
      <c r="M506" s="390"/>
      <c r="N506" s="390"/>
      <c r="O506" s="390"/>
      <c r="P506" s="390"/>
      <c r="Q506" s="499"/>
      <c r="R506" s="499"/>
      <c r="S506" s="499"/>
      <c r="T506" s="499"/>
      <c r="U506" s="499"/>
      <c r="V506" s="499"/>
      <c r="W506" s="499"/>
      <c r="X506" s="499"/>
      <c r="Y506" s="499"/>
      <c r="Z506" s="596"/>
      <c r="AA506" s="596"/>
      <c r="AB506" s="596"/>
      <c r="AC506" s="596"/>
      <c r="AD506" s="596"/>
      <c r="AE506" s="596"/>
      <c r="AF506" s="596"/>
      <c r="AG506" s="596"/>
      <c r="AH506" s="596"/>
      <c r="AI506" s="596"/>
      <c r="AJ506" s="596"/>
      <c r="AK506" s="596"/>
      <c r="AL506" s="596"/>
      <c r="AM506" s="596"/>
      <c r="AN506" s="596"/>
      <c r="AO506" s="313"/>
      <c r="AP506" s="313"/>
      <c r="AQ506" s="313"/>
      <c r="AR506" s="313"/>
      <c r="AS506" s="313"/>
      <c r="AT506" s="313"/>
      <c r="AU506" s="313"/>
      <c r="AV506" s="313"/>
      <c r="AW506" s="313"/>
      <c r="AX506" s="313"/>
      <c r="AY506" s="313"/>
      <c r="AZ506" s="313"/>
      <c r="BA506" s="313"/>
    </row>
    <row r="507" spans="1:54">
      <c r="A507" s="108"/>
      <c r="B507" s="108"/>
      <c r="C507" s="108"/>
      <c r="D507" s="120"/>
      <c r="E507" s="261"/>
      <c r="F507" s="261"/>
      <c r="G507" s="262"/>
      <c r="H507" s="390"/>
      <c r="I507" s="390"/>
      <c r="J507" s="391"/>
      <c r="K507" s="390"/>
      <c r="L507" s="390"/>
      <c r="M507" s="390"/>
      <c r="N507" s="390"/>
      <c r="O507" s="390"/>
      <c r="P507" s="390"/>
      <c r="Q507" s="499"/>
      <c r="R507" s="499"/>
      <c r="S507" s="499"/>
      <c r="T507" s="499"/>
      <c r="U507" s="499"/>
      <c r="V507" s="499"/>
      <c r="W507" s="499"/>
      <c r="X507" s="499"/>
      <c r="Y507" s="499"/>
      <c r="Z507" s="596"/>
      <c r="AA507" s="596"/>
      <c r="AB507" s="596"/>
      <c r="AC507" s="596"/>
      <c r="AD507" s="596"/>
      <c r="AE507" s="596"/>
      <c r="AF507" s="596"/>
      <c r="AG507" s="596"/>
      <c r="AH507" s="596"/>
      <c r="AI507" s="596"/>
      <c r="AJ507" s="596"/>
      <c r="AK507" s="596"/>
      <c r="AL507" s="596"/>
      <c r="AM507" s="596"/>
      <c r="AN507" s="596"/>
      <c r="AO507" s="313"/>
      <c r="AP507" s="313"/>
      <c r="AQ507" s="313"/>
      <c r="AR507" s="313"/>
      <c r="AS507" s="313"/>
      <c r="AT507" s="313"/>
      <c r="AU507" s="313"/>
      <c r="AV507" s="313"/>
      <c r="AW507" s="313"/>
      <c r="AX507" s="313"/>
      <c r="AY507" s="313"/>
      <c r="AZ507" s="313"/>
      <c r="BA507" s="313"/>
    </row>
    <row r="508" spans="1:54">
      <c r="A508" s="108"/>
      <c r="B508" s="108"/>
      <c r="C508" s="108"/>
      <c r="D508" s="120"/>
      <c r="E508" s="261"/>
      <c r="F508" s="261"/>
      <c r="G508" s="262"/>
      <c r="H508" s="390"/>
      <c r="I508" s="390"/>
      <c r="J508" s="391"/>
      <c r="K508" s="390"/>
      <c r="L508" s="390"/>
      <c r="M508" s="390"/>
      <c r="N508" s="390"/>
      <c r="O508" s="390"/>
      <c r="P508" s="390"/>
      <c r="Q508" s="499"/>
      <c r="R508" s="499"/>
      <c r="S508" s="499"/>
      <c r="T508" s="499"/>
      <c r="U508" s="499"/>
      <c r="V508" s="499"/>
      <c r="W508" s="499"/>
      <c r="X508" s="499"/>
      <c r="Y508" s="499"/>
      <c r="Z508" s="596"/>
      <c r="AA508" s="596"/>
      <c r="AB508" s="596"/>
      <c r="AC508" s="596"/>
      <c r="AD508" s="596"/>
      <c r="AE508" s="596"/>
      <c r="AF508" s="596"/>
      <c r="AG508" s="596"/>
      <c r="AH508" s="596"/>
      <c r="AI508" s="596"/>
      <c r="AJ508" s="596"/>
      <c r="AK508" s="596"/>
      <c r="AL508" s="596"/>
      <c r="AM508" s="596"/>
      <c r="AN508" s="596"/>
      <c r="AO508" s="313"/>
      <c r="AP508" s="313"/>
      <c r="AQ508" s="313"/>
      <c r="AR508" s="313"/>
      <c r="AS508" s="313"/>
      <c r="AT508" s="313"/>
      <c r="AU508" s="313"/>
      <c r="AV508" s="313"/>
      <c r="AW508" s="313"/>
      <c r="AX508" s="313"/>
      <c r="AY508" s="313"/>
      <c r="AZ508" s="313"/>
      <c r="BA508" s="313"/>
    </row>
    <row r="509" spans="1:54">
      <c r="A509" s="108"/>
      <c r="B509" s="108"/>
      <c r="C509" s="108"/>
      <c r="D509" s="120"/>
      <c r="E509" s="261"/>
      <c r="F509" s="261"/>
      <c r="G509" s="262"/>
      <c r="H509" s="390"/>
      <c r="I509" s="390"/>
      <c r="J509" s="391"/>
      <c r="K509" s="390"/>
      <c r="L509" s="390"/>
      <c r="M509" s="390"/>
      <c r="N509" s="390"/>
      <c r="O509" s="390"/>
      <c r="P509" s="390"/>
      <c r="Q509" s="499"/>
      <c r="R509" s="499"/>
      <c r="S509" s="499"/>
      <c r="T509" s="499"/>
      <c r="U509" s="499"/>
      <c r="V509" s="499"/>
      <c r="W509" s="499"/>
      <c r="X509" s="499"/>
      <c r="Y509" s="499"/>
      <c r="Z509" s="596"/>
      <c r="AA509" s="596"/>
      <c r="AB509" s="596"/>
      <c r="AC509" s="596"/>
      <c r="AD509" s="596"/>
      <c r="AE509" s="596"/>
      <c r="AF509" s="596"/>
      <c r="AG509" s="596"/>
      <c r="AH509" s="596"/>
      <c r="AI509" s="596"/>
      <c r="AJ509" s="596"/>
      <c r="AK509" s="596"/>
      <c r="AL509" s="596"/>
      <c r="AM509" s="596"/>
      <c r="AN509" s="596"/>
      <c r="AO509" s="313"/>
      <c r="AP509" s="313"/>
      <c r="AQ509" s="313"/>
      <c r="AR509" s="313"/>
      <c r="AS509" s="313"/>
      <c r="AT509" s="313"/>
      <c r="AU509" s="313"/>
      <c r="AV509" s="313"/>
      <c r="AW509" s="313"/>
      <c r="AX509" s="313"/>
      <c r="AY509" s="313"/>
      <c r="AZ509" s="313"/>
      <c r="BA509" s="313"/>
    </row>
    <row r="510" spans="1:54">
      <c r="A510" s="108"/>
      <c r="B510" s="108"/>
      <c r="C510" s="108"/>
      <c r="D510" s="120"/>
      <c r="E510" s="261"/>
      <c r="F510" s="261"/>
      <c r="G510" s="262"/>
      <c r="H510" s="390"/>
      <c r="I510" s="390"/>
      <c r="J510" s="391"/>
      <c r="K510" s="390"/>
      <c r="L510" s="390"/>
      <c r="M510" s="390"/>
      <c r="N510" s="390"/>
      <c r="O510" s="390"/>
      <c r="P510" s="390"/>
      <c r="Q510" s="499"/>
      <c r="R510" s="499"/>
      <c r="S510" s="499"/>
      <c r="T510" s="499"/>
      <c r="U510" s="499"/>
      <c r="V510" s="499"/>
      <c r="W510" s="499"/>
      <c r="X510" s="499"/>
      <c r="Y510" s="499"/>
      <c r="Z510" s="596"/>
      <c r="AA510" s="596"/>
      <c r="AB510" s="596"/>
      <c r="AC510" s="596"/>
      <c r="AD510" s="596"/>
      <c r="AE510" s="596"/>
      <c r="AF510" s="596"/>
      <c r="AG510" s="596"/>
      <c r="AH510" s="596"/>
      <c r="AI510" s="596"/>
      <c r="AJ510" s="596"/>
      <c r="AK510" s="596"/>
      <c r="AL510" s="596"/>
      <c r="AM510" s="596"/>
      <c r="AN510" s="596"/>
      <c r="AO510" s="313"/>
      <c r="AP510" s="313"/>
      <c r="AQ510" s="313"/>
      <c r="AR510" s="313"/>
      <c r="AS510" s="313"/>
      <c r="AT510" s="313"/>
      <c r="AU510" s="313"/>
      <c r="AV510" s="313"/>
      <c r="AW510" s="313"/>
      <c r="AX510" s="313"/>
      <c r="AY510" s="313"/>
      <c r="AZ510" s="313"/>
      <c r="BA510" s="313"/>
    </row>
    <row r="511" spans="1:54">
      <c r="A511" s="108"/>
      <c r="B511" s="108"/>
      <c r="C511" s="108"/>
      <c r="D511" s="120"/>
      <c r="E511" s="261"/>
      <c r="F511" s="261"/>
      <c r="G511" s="262"/>
      <c r="H511" s="390"/>
      <c r="I511" s="390"/>
      <c r="J511" s="391"/>
      <c r="K511" s="390"/>
      <c r="L511" s="390"/>
      <c r="M511" s="390"/>
      <c r="N511" s="390"/>
      <c r="O511" s="390"/>
      <c r="P511" s="390"/>
      <c r="Q511" s="499"/>
      <c r="R511" s="499"/>
      <c r="S511" s="499"/>
      <c r="T511" s="499"/>
      <c r="U511" s="499"/>
      <c r="V511" s="499"/>
      <c r="W511" s="499"/>
      <c r="X511" s="499"/>
      <c r="Y511" s="499"/>
      <c r="Z511" s="596"/>
      <c r="AA511" s="596"/>
      <c r="AB511" s="596"/>
      <c r="AC511" s="596"/>
      <c r="AD511" s="596"/>
      <c r="AE511" s="596"/>
      <c r="AF511" s="596"/>
      <c r="AG511" s="596"/>
      <c r="AH511" s="596"/>
      <c r="AI511" s="596"/>
      <c r="AJ511" s="596"/>
      <c r="AK511" s="596"/>
      <c r="AL511" s="596"/>
      <c r="AM511" s="596"/>
      <c r="AN511" s="596"/>
      <c r="AO511" s="313"/>
      <c r="AP511" s="313"/>
      <c r="AQ511" s="313"/>
      <c r="AR511" s="313"/>
      <c r="AS511" s="313"/>
      <c r="AT511" s="313"/>
      <c r="AU511" s="313"/>
      <c r="AV511" s="313"/>
      <c r="AW511" s="313"/>
      <c r="AX511" s="313"/>
      <c r="AY511" s="313"/>
      <c r="AZ511" s="313"/>
      <c r="BA511" s="313"/>
    </row>
    <row r="512" spans="1:54">
      <c r="A512" s="108"/>
      <c r="B512" s="108"/>
      <c r="C512" s="108"/>
      <c r="D512" s="120"/>
      <c r="E512" s="261"/>
      <c r="F512" s="261"/>
      <c r="G512" s="262"/>
      <c r="H512" s="390"/>
      <c r="I512" s="390"/>
      <c r="J512" s="391"/>
      <c r="K512" s="390"/>
      <c r="L512" s="390"/>
      <c r="M512" s="390"/>
      <c r="N512" s="390"/>
      <c r="O512" s="390"/>
      <c r="P512" s="390"/>
      <c r="Q512" s="499"/>
      <c r="R512" s="499"/>
      <c r="S512" s="499"/>
      <c r="T512" s="499"/>
      <c r="U512" s="499"/>
      <c r="V512" s="499"/>
      <c r="W512" s="499"/>
      <c r="X512" s="499"/>
      <c r="Y512" s="499"/>
      <c r="Z512" s="596"/>
      <c r="AA512" s="596"/>
      <c r="AB512" s="596"/>
      <c r="AC512" s="596"/>
      <c r="AD512" s="596"/>
      <c r="AE512" s="596"/>
      <c r="AF512" s="596"/>
      <c r="AG512" s="596"/>
      <c r="AH512" s="596"/>
      <c r="AI512" s="596"/>
      <c r="AJ512" s="596"/>
      <c r="AK512" s="596"/>
      <c r="AL512" s="596"/>
      <c r="AM512" s="596"/>
      <c r="AN512" s="596"/>
      <c r="AO512" s="313"/>
      <c r="AP512" s="313"/>
      <c r="AQ512" s="313"/>
      <c r="AR512" s="313"/>
      <c r="AS512" s="313"/>
      <c r="AT512" s="313"/>
      <c r="AU512" s="313"/>
      <c r="AV512" s="313"/>
      <c r="AW512" s="313"/>
      <c r="AX512" s="313"/>
      <c r="AY512" s="313"/>
      <c r="AZ512" s="313"/>
      <c r="BA512" s="313"/>
    </row>
    <row r="513" spans="1:53">
      <c r="A513" s="108"/>
      <c r="B513" s="108"/>
      <c r="C513" s="108"/>
      <c r="D513" s="120"/>
      <c r="E513" s="261"/>
      <c r="F513" s="261"/>
      <c r="G513" s="262"/>
      <c r="H513" s="390"/>
      <c r="I513" s="390"/>
      <c r="J513" s="391"/>
      <c r="K513" s="390"/>
      <c r="L513" s="390"/>
      <c r="M513" s="390"/>
      <c r="N513" s="390"/>
      <c r="O513" s="390"/>
      <c r="P513" s="390"/>
      <c r="Q513" s="499"/>
      <c r="R513" s="499"/>
      <c r="S513" s="499"/>
      <c r="T513" s="499"/>
      <c r="U513" s="499"/>
      <c r="V513" s="499"/>
      <c r="W513" s="499"/>
      <c r="X513" s="499"/>
      <c r="Y513" s="499"/>
      <c r="Z513" s="596"/>
      <c r="AA513" s="596"/>
      <c r="AB513" s="596"/>
      <c r="AC513" s="596"/>
      <c r="AD513" s="596"/>
      <c r="AE513" s="596"/>
      <c r="AF513" s="596"/>
      <c r="AG513" s="596"/>
      <c r="AH513" s="596"/>
      <c r="AI513" s="596"/>
      <c r="AJ513" s="596"/>
      <c r="AK513" s="596"/>
      <c r="AL513" s="596"/>
      <c r="AM513" s="596"/>
      <c r="AN513" s="596"/>
      <c r="AO513" s="313"/>
      <c r="AP513" s="313"/>
      <c r="AQ513" s="313"/>
      <c r="AR513" s="313"/>
      <c r="AS513" s="313"/>
      <c r="AT513" s="313"/>
      <c r="AU513" s="313"/>
      <c r="AV513" s="313"/>
      <c r="AW513" s="313"/>
      <c r="AX513" s="313"/>
      <c r="AY513" s="313"/>
      <c r="AZ513" s="313"/>
      <c r="BA513" s="313"/>
    </row>
    <row r="514" spans="1:53">
      <c r="A514" s="108"/>
      <c r="B514" s="108"/>
      <c r="C514" s="108"/>
      <c r="D514" s="120"/>
      <c r="E514" s="261"/>
      <c r="F514" s="261"/>
      <c r="G514" s="262"/>
      <c r="H514" s="390"/>
      <c r="I514" s="390"/>
      <c r="J514" s="391"/>
      <c r="K514" s="390"/>
      <c r="L514" s="390"/>
      <c r="M514" s="390"/>
      <c r="N514" s="390"/>
      <c r="O514" s="390"/>
      <c r="P514" s="390"/>
      <c r="Q514" s="499"/>
      <c r="R514" s="499"/>
      <c r="S514" s="499"/>
      <c r="T514" s="499"/>
      <c r="U514" s="499"/>
      <c r="V514" s="499"/>
      <c r="W514" s="499"/>
      <c r="X514" s="499"/>
      <c r="Y514" s="499"/>
      <c r="Z514" s="596"/>
      <c r="AA514" s="596"/>
      <c r="AB514" s="596"/>
      <c r="AC514" s="596"/>
      <c r="AD514" s="596"/>
      <c r="AE514" s="596"/>
      <c r="AF514" s="596"/>
      <c r="AG514" s="596"/>
      <c r="AH514" s="596"/>
      <c r="AI514" s="596"/>
      <c r="AJ514" s="596"/>
      <c r="AK514" s="596"/>
      <c r="AL514" s="596"/>
      <c r="AM514" s="596"/>
      <c r="AN514" s="596"/>
      <c r="AO514" s="313"/>
      <c r="AP514" s="313"/>
      <c r="AQ514" s="313"/>
      <c r="AR514" s="313"/>
      <c r="AS514" s="313"/>
      <c r="AT514" s="313"/>
      <c r="AU514" s="313"/>
      <c r="AV514" s="313"/>
      <c r="AW514" s="313"/>
      <c r="AX514" s="313"/>
      <c r="AY514" s="313"/>
      <c r="AZ514" s="313"/>
      <c r="BA514" s="313"/>
    </row>
    <row r="515" spans="1:53">
      <c r="A515" s="108"/>
      <c r="B515" s="108"/>
      <c r="C515" s="108"/>
      <c r="D515" s="120"/>
      <c r="E515" s="261"/>
      <c r="F515" s="261"/>
      <c r="G515" s="262"/>
      <c r="H515" s="390"/>
      <c r="I515" s="390"/>
      <c r="J515" s="391"/>
      <c r="K515" s="390"/>
      <c r="L515" s="390"/>
      <c r="M515" s="390"/>
      <c r="N515" s="390"/>
      <c r="O515" s="390"/>
      <c r="P515" s="390"/>
      <c r="Q515" s="499"/>
      <c r="R515" s="499"/>
      <c r="S515" s="499"/>
      <c r="T515" s="499"/>
      <c r="U515" s="499"/>
      <c r="V515" s="499"/>
      <c r="W515" s="499"/>
      <c r="X515" s="499"/>
      <c r="Y515" s="499"/>
      <c r="Z515" s="596"/>
      <c r="AA515" s="596"/>
      <c r="AB515" s="596"/>
      <c r="AC515" s="596"/>
      <c r="AD515" s="596"/>
      <c r="AE515" s="596"/>
      <c r="AF515" s="596"/>
      <c r="AG515" s="596"/>
      <c r="AH515" s="596"/>
      <c r="AI515" s="596"/>
      <c r="AJ515" s="596"/>
      <c r="AK515" s="596"/>
      <c r="AL515" s="596"/>
      <c r="AM515" s="596"/>
      <c r="AN515" s="596"/>
      <c r="AO515" s="313"/>
      <c r="AP515" s="313"/>
      <c r="AQ515" s="313"/>
      <c r="AR515" s="313"/>
      <c r="AS515" s="313"/>
      <c r="AT515" s="313"/>
      <c r="AU515" s="313"/>
      <c r="AV515" s="313"/>
      <c r="AW515" s="313"/>
      <c r="AX515" s="313"/>
      <c r="AY515" s="313"/>
      <c r="AZ515" s="313"/>
      <c r="BA515" s="313"/>
    </row>
    <row r="516" spans="1:53">
      <c r="A516" s="108"/>
      <c r="B516" s="108"/>
      <c r="C516" s="108"/>
      <c r="D516" s="120"/>
      <c r="E516" s="261"/>
      <c r="F516" s="261"/>
      <c r="G516" s="262"/>
      <c r="H516" s="390"/>
      <c r="I516" s="390"/>
      <c r="J516" s="391"/>
      <c r="K516" s="390"/>
      <c r="L516" s="390"/>
      <c r="M516" s="390"/>
      <c r="N516" s="390"/>
      <c r="O516" s="390"/>
      <c r="P516" s="390"/>
      <c r="Q516" s="499"/>
      <c r="R516" s="499"/>
      <c r="S516" s="499"/>
      <c r="T516" s="499"/>
      <c r="U516" s="499"/>
      <c r="V516" s="499"/>
      <c r="W516" s="499"/>
      <c r="X516" s="499"/>
      <c r="Y516" s="499"/>
      <c r="Z516" s="596"/>
      <c r="AA516" s="596"/>
      <c r="AB516" s="596"/>
      <c r="AC516" s="596"/>
      <c r="AD516" s="596"/>
      <c r="AE516" s="596"/>
      <c r="AF516" s="596"/>
      <c r="AG516" s="596"/>
      <c r="AH516" s="596"/>
      <c r="AI516" s="596"/>
      <c r="AJ516" s="596"/>
      <c r="AK516" s="596"/>
      <c r="AL516" s="596"/>
      <c r="AM516" s="596"/>
      <c r="AN516" s="596"/>
      <c r="AO516" s="313"/>
      <c r="AP516" s="313"/>
      <c r="AQ516" s="313"/>
      <c r="AR516" s="313"/>
      <c r="AS516" s="313"/>
      <c r="AT516" s="313"/>
      <c r="AU516" s="313"/>
      <c r="AV516" s="313"/>
      <c r="AW516" s="313"/>
      <c r="AX516" s="313"/>
      <c r="AY516" s="313"/>
      <c r="AZ516" s="313"/>
      <c r="BA516" s="313"/>
    </row>
    <row r="517" spans="1:53">
      <c r="A517" s="108"/>
      <c r="B517" s="108"/>
      <c r="C517" s="108"/>
      <c r="D517" s="120"/>
      <c r="E517" s="261"/>
      <c r="F517" s="261"/>
      <c r="G517" s="262"/>
      <c r="H517" s="390"/>
      <c r="I517" s="390"/>
      <c r="J517" s="391"/>
      <c r="K517" s="390"/>
      <c r="L517" s="390"/>
      <c r="M517" s="390"/>
      <c r="N517" s="390"/>
      <c r="O517" s="390"/>
      <c r="P517" s="390"/>
      <c r="Q517" s="499"/>
      <c r="R517" s="499"/>
      <c r="S517" s="499"/>
      <c r="T517" s="499"/>
      <c r="U517" s="499"/>
      <c r="V517" s="499"/>
      <c r="W517" s="499"/>
      <c r="X517" s="499"/>
      <c r="Y517" s="499"/>
      <c r="Z517" s="596"/>
      <c r="AA517" s="596"/>
      <c r="AB517" s="596"/>
      <c r="AC517" s="596"/>
      <c r="AD517" s="596"/>
      <c r="AE517" s="596"/>
      <c r="AF517" s="596"/>
      <c r="AG517" s="596"/>
      <c r="AH517" s="596"/>
      <c r="AI517" s="596"/>
      <c r="AJ517" s="596"/>
      <c r="AK517" s="596"/>
      <c r="AL517" s="596"/>
      <c r="AM517" s="596"/>
      <c r="AN517" s="596"/>
      <c r="AO517" s="313"/>
      <c r="AP517" s="313"/>
      <c r="AQ517" s="313"/>
      <c r="AR517" s="313"/>
      <c r="AS517" s="313"/>
      <c r="AT517" s="313"/>
      <c r="AU517" s="313"/>
      <c r="AV517" s="313"/>
      <c r="AW517" s="313"/>
      <c r="AX517" s="313"/>
      <c r="AY517" s="313"/>
      <c r="AZ517" s="313"/>
      <c r="BA517" s="313"/>
    </row>
    <row r="518" spans="1:53">
      <c r="A518" s="108"/>
      <c r="B518" s="108"/>
      <c r="C518" s="108"/>
      <c r="D518" s="120"/>
      <c r="E518" s="261"/>
      <c r="F518" s="261"/>
      <c r="G518" s="262"/>
      <c r="H518" s="390"/>
      <c r="I518" s="390"/>
      <c r="J518" s="391"/>
      <c r="K518" s="390"/>
      <c r="L518" s="390"/>
      <c r="M518" s="390"/>
      <c r="N518" s="390"/>
      <c r="O518" s="390"/>
      <c r="P518" s="390"/>
      <c r="Q518" s="499"/>
      <c r="R518" s="499"/>
      <c r="S518" s="499"/>
      <c r="T518" s="499"/>
      <c r="U518" s="499"/>
      <c r="V518" s="499"/>
      <c r="W518" s="499"/>
      <c r="X518" s="499"/>
      <c r="Y518" s="499"/>
      <c r="Z518" s="596"/>
      <c r="AA518" s="596"/>
      <c r="AB518" s="596"/>
      <c r="AC518" s="596"/>
      <c r="AD518" s="596"/>
      <c r="AE518" s="596"/>
      <c r="AF518" s="596"/>
      <c r="AG518" s="596"/>
      <c r="AH518" s="596"/>
      <c r="AI518" s="596"/>
      <c r="AJ518" s="596"/>
      <c r="AK518" s="596"/>
      <c r="AL518" s="596"/>
      <c r="AM518" s="596"/>
      <c r="AN518" s="596"/>
      <c r="AO518" s="313"/>
      <c r="AP518" s="313"/>
      <c r="AQ518" s="313"/>
      <c r="AR518" s="313"/>
      <c r="AS518" s="313"/>
      <c r="AT518" s="313"/>
      <c r="AU518" s="313"/>
      <c r="AV518" s="313"/>
      <c r="AW518" s="313"/>
      <c r="AX518" s="313"/>
      <c r="AY518" s="313"/>
      <c r="AZ518" s="313"/>
      <c r="BA518" s="313"/>
    </row>
    <row r="519" spans="1:53">
      <c r="A519" s="108"/>
      <c r="B519" s="108"/>
      <c r="C519" s="108"/>
      <c r="D519" s="120"/>
      <c r="E519" s="261"/>
      <c r="F519" s="261"/>
      <c r="G519" s="262"/>
      <c r="H519" s="390"/>
      <c r="I519" s="390"/>
      <c r="J519" s="391"/>
      <c r="K519" s="390"/>
      <c r="L519" s="390"/>
      <c r="M519" s="390"/>
      <c r="N519" s="390"/>
      <c r="O519" s="390"/>
      <c r="P519" s="390"/>
      <c r="Q519" s="499"/>
      <c r="R519" s="499"/>
      <c r="S519" s="499"/>
      <c r="T519" s="499"/>
      <c r="U519" s="499"/>
      <c r="V519" s="499"/>
      <c r="W519" s="499"/>
      <c r="X519" s="499"/>
      <c r="Y519" s="499"/>
      <c r="Z519" s="596"/>
      <c r="AA519" s="596"/>
      <c r="AB519" s="596"/>
      <c r="AC519" s="596"/>
      <c r="AD519" s="596"/>
      <c r="AE519" s="596"/>
      <c r="AF519" s="596"/>
      <c r="AG519" s="596"/>
      <c r="AH519" s="596"/>
      <c r="AI519" s="596"/>
      <c r="AJ519" s="596"/>
      <c r="AK519" s="596"/>
      <c r="AL519" s="596"/>
      <c r="AM519" s="596"/>
      <c r="AN519" s="596"/>
      <c r="AO519" s="313"/>
      <c r="AP519" s="313"/>
      <c r="AQ519" s="313"/>
      <c r="AR519" s="313"/>
      <c r="AS519" s="313"/>
      <c r="AT519" s="313"/>
      <c r="AU519" s="313"/>
      <c r="AV519" s="313"/>
      <c r="AW519" s="313"/>
      <c r="AX519" s="313"/>
      <c r="AY519" s="313"/>
      <c r="AZ519" s="313"/>
      <c r="BA519" s="313"/>
    </row>
    <row r="520" spans="1:53">
      <c r="A520" s="108"/>
      <c r="B520" s="108"/>
      <c r="C520" s="108"/>
      <c r="D520" s="120"/>
      <c r="E520" s="261"/>
      <c r="F520" s="261"/>
      <c r="G520" s="262"/>
      <c r="H520" s="390"/>
      <c r="I520" s="390"/>
      <c r="J520" s="391"/>
      <c r="K520" s="390"/>
      <c r="L520" s="390"/>
      <c r="M520" s="390"/>
      <c r="N520" s="390"/>
      <c r="O520" s="390"/>
      <c r="P520" s="390"/>
      <c r="Q520" s="499"/>
      <c r="R520" s="499"/>
      <c r="S520" s="499"/>
      <c r="T520" s="499"/>
      <c r="U520" s="499"/>
      <c r="V520" s="499"/>
      <c r="W520" s="499"/>
      <c r="X520" s="499"/>
      <c r="Y520" s="499"/>
      <c r="Z520" s="596"/>
      <c r="AA520" s="596"/>
      <c r="AB520" s="596"/>
      <c r="AC520" s="596"/>
      <c r="AD520" s="596"/>
      <c r="AE520" s="596"/>
      <c r="AF520" s="596"/>
      <c r="AG520" s="596"/>
      <c r="AH520" s="596"/>
      <c r="AI520" s="596"/>
      <c r="AJ520" s="596"/>
      <c r="AK520" s="596"/>
      <c r="AL520" s="596"/>
      <c r="AM520" s="596"/>
      <c r="AN520" s="596"/>
      <c r="AO520" s="313"/>
      <c r="AP520" s="313"/>
      <c r="AQ520" s="313"/>
      <c r="AR520" s="313"/>
      <c r="AS520" s="313"/>
      <c r="AT520" s="313"/>
      <c r="AU520" s="313"/>
      <c r="AV520" s="313"/>
      <c r="AW520" s="313"/>
      <c r="AX520" s="313"/>
      <c r="AY520" s="313"/>
      <c r="AZ520" s="313"/>
      <c r="BA520" s="313"/>
    </row>
    <row r="521" spans="1:53">
      <c r="A521" s="108"/>
      <c r="B521" s="108"/>
      <c r="C521" s="108"/>
      <c r="D521" s="120"/>
      <c r="E521" s="261"/>
      <c r="F521" s="261"/>
      <c r="G521" s="262"/>
      <c r="H521" s="390"/>
      <c r="I521" s="390"/>
      <c r="J521" s="391"/>
      <c r="K521" s="390"/>
      <c r="L521" s="390"/>
      <c r="M521" s="390"/>
      <c r="N521" s="390"/>
      <c r="O521" s="390"/>
      <c r="P521" s="390"/>
      <c r="Q521" s="499"/>
      <c r="R521" s="499"/>
      <c r="S521" s="499"/>
      <c r="T521" s="499"/>
      <c r="U521" s="499"/>
      <c r="V521" s="499"/>
      <c r="W521" s="499"/>
      <c r="X521" s="499"/>
      <c r="Y521" s="499"/>
      <c r="Z521" s="596"/>
      <c r="AA521" s="596"/>
      <c r="AB521" s="596"/>
      <c r="AC521" s="596"/>
      <c r="AD521" s="596"/>
      <c r="AE521" s="596"/>
      <c r="AF521" s="596"/>
      <c r="AG521" s="596"/>
      <c r="AH521" s="596"/>
      <c r="AI521" s="596"/>
      <c r="AJ521" s="596"/>
      <c r="AK521" s="596"/>
      <c r="AL521" s="596"/>
      <c r="AM521" s="596"/>
      <c r="AN521" s="596"/>
      <c r="AO521" s="313"/>
      <c r="AP521" s="313"/>
      <c r="AQ521" s="313"/>
      <c r="AR521" s="313"/>
      <c r="AS521" s="313"/>
      <c r="AT521" s="313"/>
      <c r="AU521" s="313"/>
      <c r="AV521" s="313"/>
      <c r="AW521" s="313"/>
      <c r="AX521" s="313"/>
      <c r="AY521" s="313"/>
      <c r="AZ521" s="313"/>
      <c r="BA521" s="313"/>
    </row>
    <row r="522" spans="1:53">
      <c r="A522" s="108"/>
      <c r="B522" s="108"/>
      <c r="C522" s="108"/>
      <c r="D522" s="120"/>
      <c r="E522" s="261"/>
      <c r="F522" s="261"/>
      <c r="G522" s="262"/>
      <c r="H522" s="390"/>
      <c r="I522" s="390"/>
      <c r="J522" s="391"/>
      <c r="K522" s="390"/>
      <c r="L522" s="390"/>
      <c r="M522" s="390"/>
      <c r="N522" s="390"/>
      <c r="O522" s="390"/>
      <c r="P522" s="390"/>
      <c r="Q522" s="499"/>
      <c r="R522" s="499"/>
      <c r="S522" s="499"/>
      <c r="T522" s="499"/>
      <c r="U522" s="499"/>
      <c r="V522" s="499"/>
      <c r="W522" s="499"/>
      <c r="X522" s="499"/>
      <c r="Y522" s="499"/>
      <c r="Z522" s="596"/>
      <c r="AA522" s="596"/>
      <c r="AB522" s="596"/>
      <c r="AC522" s="596"/>
      <c r="AD522" s="596"/>
      <c r="AE522" s="596"/>
      <c r="AF522" s="596"/>
      <c r="AG522" s="596"/>
      <c r="AH522" s="596"/>
      <c r="AI522" s="596"/>
      <c r="AJ522" s="596"/>
      <c r="AK522" s="596"/>
      <c r="AL522" s="596"/>
      <c r="AM522" s="596"/>
      <c r="AN522" s="596"/>
      <c r="AO522" s="313"/>
      <c r="AP522" s="313"/>
      <c r="AQ522" s="313"/>
      <c r="AR522" s="313"/>
      <c r="AS522" s="313"/>
      <c r="AT522" s="313"/>
      <c r="AU522" s="313"/>
      <c r="AV522" s="313"/>
      <c r="AW522" s="313"/>
      <c r="AX522" s="313"/>
      <c r="AY522" s="313"/>
      <c r="AZ522" s="313"/>
      <c r="BA522" s="313"/>
    </row>
    <row r="523" spans="1:53">
      <c r="A523" s="108"/>
      <c r="B523" s="108"/>
      <c r="C523" s="108"/>
      <c r="D523" s="120"/>
      <c r="E523" s="261"/>
      <c r="F523" s="261"/>
      <c r="G523" s="262"/>
      <c r="H523" s="390"/>
      <c r="I523" s="390"/>
      <c r="J523" s="391"/>
      <c r="K523" s="390"/>
      <c r="L523" s="390"/>
      <c r="M523" s="390"/>
      <c r="N523" s="390"/>
      <c r="O523" s="390"/>
      <c r="P523" s="390"/>
      <c r="Q523" s="499"/>
      <c r="R523" s="499"/>
      <c r="S523" s="499"/>
      <c r="T523" s="499"/>
      <c r="U523" s="499"/>
      <c r="V523" s="499"/>
      <c r="W523" s="499"/>
      <c r="X523" s="499"/>
      <c r="Y523" s="499"/>
      <c r="Z523" s="596"/>
      <c r="AA523" s="596"/>
      <c r="AB523" s="596"/>
      <c r="AC523" s="596"/>
      <c r="AD523" s="596"/>
      <c r="AE523" s="596"/>
      <c r="AF523" s="596"/>
      <c r="AG523" s="596"/>
      <c r="AH523" s="596"/>
      <c r="AI523" s="596"/>
      <c r="AJ523" s="596"/>
      <c r="AK523" s="596"/>
      <c r="AL523" s="596"/>
      <c r="AM523" s="596"/>
      <c r="AN523" s="596"/>
      <c r="AO523" s="313"/>
      <c r="AP523" s="313"/>
      <c r="AQ523" s="313"/>
      <c r="AR523" s="313"/>
      <c r="AS523" s="313"/>
      <c r="AT523" s="313"/>
      <c r="AU523" s="313"/>
      <c r="AV523" s="313"/>
      <c r="AW523" s="313"/>
      <c r="AX523" s="313"/>
      <c r="AY523" s="313"/>
      <c r="AZ523" s="313"/>
      <c r="BA523" s="313"/>
    </row>
    <row r="524" spans="1:53">
      <c r="A524" s="108"/>
      <c r="B524" s="108"/>
      <c r="C524" s="108"/>
      <c r="D524" s="120"/>
      <c r="E524" s="261"/>
      <c r="F524" s="261"/>
      <c r="G524" s="262"/>
      <c r="H524" s="390"/>
      <c r="I524" s="390"/>
      <c r="J524" s="391"/>
      <c r="K524" s="390"/>
      <c r="L524" s="390"/>
      <c r="M524" s="390"/>
      <c r="N524" s="390"/>
      <c r="O524" s="390"/>
      <c r="P524" s="390"/>
      <c r="Q524" s="499"/>
      <c r="R524" s="499"/>
      <c r="S524" s="499"/>
      <c r="T524" s="499"/>
      <c r="U524" s="499"/>
      <c r="V524" s="499"/>
      <c r="W524" s="499"/>
      <c r="X524" s="499"/>
      <c r="Y524" s="499"/>
      <c r="Z524" s="596"/>
      <c r="AA524" s="596"/>
      <c r="AB524" s="596"/>
      <c r="AC524" s="596"/>
      <c r="AD524" s="596"/>
      <c r="AE524" s="596"/>
      <c r="AF524" s="596"/>
      <c r="AG524" s="596"/>
      <c r="AH524" s="596"/>
      <c r="AI524" s="596"/>
      <c r="AJ524" s="596"/>
      <c r="AK524" s="596"/>
      <c r="AL524" s="596"/>
      <c r="AM524" s="596"/>
      <c r="AN524" s="596"/>
      <c r="AO524" s="313"/>
      <c r="AP524" s="313"/>
      <c r="AQ524" s="313"/>
      <c r="AR524" s="313"/>
      <c r="AS524" s="313"/>
      <c r="AT524" s="313"/>
      <c r="AU524" s="313"/>
      <c r="AV524" s="313"/>
      <c r="AW524" s="313"/>
      <c r="AX524" s="313"/>
      <c r="AY524" s="313"/>
      <c r="AZ524" s="313"/>
      <c r="BA524" s="313"/>
    </row>
    <row r="525" spans="1:53">
      <c r="A525" s="108"/>
      <c r="B525" s="108"/>
      <c r="C525" s="108"/>
      <c r="D525" s="120"/>
      <c r="E525" s="261"/>
      <c r="F525" s="261"/>
      <c r="G525" s="262"/>
      <c r="H525" s="390"/>
      <c r="I525" s="390"/>
      <c r="J525" s="391"/>
      <c r="K525" s="390"/>
      <c r="L525" s="390"/>
      <c r="M525" s="390"/>
      <c r="N525" s="390"/>
      <c r="O525" s="390"/>
      <c r="P525" s="390"/>
      <c r="Q525" s="499"/>
      <c r="R525" s="499"/>
      <c r="S525" s="499"/>
      <c r="T525" s="499"/>
      <c r="U525" s="499"/>
      <c r="V525" s="499"/>
      <c r="W525" s="499"/>
      <c r="X525" s="499"/>
      <c r="Y525" s="499"/>
      <c r="Z525" s="596"/>
      <c r="AA525" s="596"/>
      <c r="AB525" s="596"/>
      <c r="AC525" s="596"/>
      <c r="AD525" s="596"/>
      <c r="AE525" s="596"/>
      <c r="AF525" s="596"/>
      <c r="AG525" s="596"/>
      <c r="AH525" s="596"/>
      <c r="AI525" s="596"/>
      <c r="AJ525" s="596"/>
      <c r="AK525" s="596"/>
      <c r="AL525" s="596"/>
      <c r="AM525" s="596"/>
      <c r="AN525" s="596"/>
      <c r="AO525" s="313"/>
      <c r="AP525" s="313"/>
      <c r="AQ525" s="313"/>
      <c r="AR525" s="313"/>
      <c r="AS525" s="313"/>
      <c r="AT525" s="313"/>
      <c r="AU525" s="313"/>
      <c r="AV525" s="313"/>
      <c r="AW525" s="313"/>
      <c r="AX525" s="313"/>
      <c r="AY525" s="313"/>
      <c r="AZ525" s="313"/>
      <c r="BA525" s="313"/>
    </row>
    <row r="526" spans="1:53">
      <c r="A526" s="108"/>
      <c r="B526" s="108"/>
      <c r="C526" s="108"/>
      <c r="D526" s="120"/>
      <c r="E526" s="261"/>
      <c r="F526" s="261"/>
      <c r="G526" s="262"/>
      <c r="H526" s="390"/>
      <c r="I526" s="390"/>
      <c r="J526" s="391"/>
      <c r="K526" s="390"/>
      <c r="L526" s="390"/>
      <c r="M526" s="390"/>
      <c r="N526" s="390"/>
      <c r="O526" s="390"/>
      <c r="P526" s="390"/>
      <c r="Q526" s="499"/>
      <c r="R526" s="499"/>
      <c r="S526" s="499"/>
      <c r="T526" s="499"/>
      <c r="U526" s="499"/>
      <c r="V526" s="499"/>
      <c r="W526" s="499"/>
      <c r="X526" s="499"/>
      <c r="Y526" s="499"/>
      <c r="Z526" s="596"/>
      <c r="AA526" s="596"/>
      <c r="AB526" s="596"/>
      <c r="AC526" s="596"/>
      <c r="AD526" s="596"/>
      <c r="AE526" s="596"/>
      <c r="AF526" s="596"/>
      <c r="AG526" s="596"/>
      <c r="AH526" s="596"/>
      <c r="AI526" s="596"/>
      <c r="AJ526" s="596"/>
      <c r="AK526" s="596"/>
      <c r="AL526" s="596"/>
      <c r="AM526" s="596"/>
      <c r="AN526" s="596"/>
      <c r="AO526" s="313"/>
      <c r="AP526" s="313"/>
      <c r="AQ526" s="313"/>
      <c r="AR526" s="313"/>
      <c r="AS526" s="313"/>
      <c r="AT526" s="313"/>
      <c r="AU526" s="313"/>
      <c r="AV526" s="313"/>
      <c r="AW526" s="313"/>
      <c r="AX526" s="313"/>
      <c r="AY526" s="313"/>
      <c r="AZ526" s="313"/>
      <c r="BA526" s="313"/>
    </row>
    <row r="527" spans="1:53">
      <c r="A527" s="108"/>
      <c r="B527" s="108"/>
      <c r="C527" s="108"/>
      <c r="D527" s="120"/>
      <c r="E527" s="261"/>
      <c r="F527" s="261"/>
      <c r="G527" s="262"/>
      <c r="H527" s="390"/>
      <c r="I527" s="390"/>
      <c r="J527" s="391"/>
      <c r="K527" s="390"/>
      <c r="L527" s="390"/>
      <c r="M527" s="390"/>
      <c r="N527" s="390"/>
      <c r="O527" s="390"/>
      <c r="P527" s="390"/>
      <c r="Q527" s="499"/>
      <c r="R527" s="499"/>
      <c r="S527" s="499"/>
      <c r="T527" s="499"/>
      <c r="U527" s="499"/>
      <c r="V527" s="499"/>
      <c r="W527" s="499"/>
      <c r="X527" s="499"/>
      <c r="Y527" s="499"/>
      <c r="Z527" s="596"/>
      <c r="AA527" s="596"/>
      <c r="AB527" s="596"/>
      <c r="AC527" s="596"/>
      <c r="AD527" s="596"/>
      <c r="AE527" s="596"/>
      <c r="AF527" s="596"/>
      <c r="AG527" s="596"/>
      <c r="AH527" s="596"/>
      <c r="AI527" s="596"/>
      <c r="AJ527" s="596"/>
      <c r="AK527" s="596"/>
      <c r="AL527" s="596"/>
      <c r="AM527" s="596"/>
      <c r="AN527" s="596"/>
      <c r="AO527" s="313"/>
      <c r="AP527" s="313"/>
      <c r="AQ527" s="313"/>
      <c r="AR527" s="313"/>
      <c r="AS527" s="313"/>
      <c r="AT527" s="313"/>
      <c r="AU527" s="313"/>
      <c r="AV527" s="313"/>
      <c r="AW527" s="313"/>
      <c r="AX527" s="313"/>
      <c r="AY527" s="313"/>
      <c r="AZ527" s="313"/>
      <c r="BA527" s="313"/>
    </row>
    <row r="528" spans="1:53">
      <c r="A528" s="108"/>
      <c r="B528" s="108"/>
      <c r="C528" s="108"/>
      <c r="D528" s="120"/>
      <c r="E528" s="261"/>
      <c r="F528" s="261"/>
      <c r="G528" s="262"/>
      <c r="H528" s="390"/>
      <c r="I528" s="390"/>
      <c r="J528" s="391"/>
      <c r="K528" s="390"/>
      <c r="L528" s="390"/>
      <c r="M528" s="390"/>
      <c r="N528" s="390"/>
      <c r="O528" s="390"/>
      <c r="P528" s="390"/>
      <c r="Q528" s="499"/>
      <c r="R528" s="499"/>
      <c r="S528" s="499"/>
      <c r="T528" s="499"/>
      <c r="U528" s="499"/>
      <c r="V528" s="499"/>
      <c r="W528" s="499"/>
      <c r="X528" s="499"/>
      <c r="Y528" s="499"/>
      <c r="Z528" s="596"/>
      <c r="AA528" s="596"/>
      <c r="AB528" s="596"/>
      <c r="AC528" s="596"/>
      <c r="AD528" s="596"/>
      <c r="AE528" s="596"/>
      <c r="AF528" s="596"/>
      <c r="AG528" s="596"/>
      <c r="AH528" s="596"/>
      <c r="AI528" s="596"/>
      <c r="AJ528" s="596"/>
      <c r="AK528" s="596"/>
      <c r="AL528" s="596"/>
      <c r="AM528" s="596"/>
      <c r="AN528" s="596"/>
      <c r="AO528" s="313"/>
      <c r="AP528" s="313"/>
      <c r="AQ528" s="313"/>
      <c r="AR528" s="313"/>
      <c r="AS528" s="313"/>
      <c r="AT528" s="313"/>
      <c r="AU528" s="313"/>
      <c r="AV528" s="313"/>
      <c r="AW528" s="313"/>
      <c r="AX528" s="313"/>
      <c r="AY528" s="313"/>
      <c r="AZ528" s="313"/>
      <c r="BA528" s="313"/>
    </row>
    <row r="529" spans="1:53">
      <c r="A529" s="108"/>
      <c r="B529" s="108"/>
      <c r="C529" s="108"/>
      <c r="D529" s="120"/>
      <c r="E529" s="261"/>
      <c r="F529" s="261"/>
      <c r="G529" s="262"/>
      <c r="H529" s="390"/>
      <c r="I529" s="390"/>
      <c r="J529" s="391"/>
      <c r="K529" s="390"/>
      <c r="L529" s="390"/>
      <c r="M529" s="390"/>
      <c r="N529" s="390"/>
      <c r="O529" s="390"/>
      <c r="P529" s="390"/>
      <c r="Q529" s="499"/>
      <c r="R529" s="499"/>
      <c r="S529" s="499"/>
      <c r="T529" s="499"/>
      <c r="U529" s="499"/>
      <c r="V529" s="499"/>
      <c r="W529" s="499"/>
      <c r="X529" s="499"/>
      <c r="Y529" s="499"/>
      <c r="Z529" s="596"/>
      <c r="AA529" s="596"/>
      <c r="AB529" s="596"/>
      <c r="AC529" s="596"/>
      <c r="AD529" s="596"/>
      <c r="AE529" s="596"/>
      <c r="AF529" s="596"/>
      <c r="AG529" s="596"/>
      <c r="AH529" s="596"/>
      <c r="AI529" s="596"/>
      <c r="AJ529" s="596"/>
      <c r="AK529" s="596"/>
      <c r="AL529" s="596"/>
      <c r="AM529" s="596"/>
      <c r="AN529" s="596"/>
      <c r="AO529" s="313"/>
      <c r="AP529" s="313"/>
      <c r="AQ529" s="313"/>
      <c r="AR529" s="313"/>
      <c r="AS529" s="313"/>
      <c r="AT529" s="313"/>
      <c r="AU529" s="313"/>
      <c r="AV529" s="313"/>
      <c r="AW529" s="313"/>
      <c r="AX529" s="313"/>
      <c r="AY529" s="313"/>
      <c r="AZ529" s="313"/>
      <c r="BA529" s="313"/>
    </row>
    <row r="530" spans="1:53">
      <c r="A530" s="108"/>
      <c r="B530" s="108"/>
      <c r="C530" s="108"/>
      <c r="D530" s="120"/>
      <c r="E530" s="261"/>
      <c r="F530" s="261"/>
      <c r="G530" s="262"/>
      <c r="H530" s="390"/>
      <c r="I530" s="390"/>
      <c r="J530" s="391"/>
      <c r="K530" s="390"/>
      <c r="L530" s="390"/>
      <c r="M530" s="390"/>
      <c r="N530" s="390"/>
      <c r="O530" s="390"/>
      <c r="P530" s="390"/>
      <c r="Q530" s="499"/>
      <c r="R530" s="499"/>
      <c r="S530" s="499"/>
      <c r="T530" s="499"/>
      <c r="U530" s="499"/>
      <c r="V530" s="499"/>
      <c r="W530" s="499"/>
      <c r="X530" s="499"/>
      <c r="Y530" s="499"/>
      <c r="Z530" s="596"/>
      <c r="AA530" s="596"/>
      <c r="AB530" s="596"/>
      <c r="AC530" s="596"/>
      <c r="AD530" s="596"/>
      <c r="AE530" s="596"/>
      <c r="AF530" s="596"/>
      <c r="AG530" s="596"/>
      <c r="AH530" s="596"/>
      <c r="AI530" s="596"/>
      <c r="AJ530" s="596"/>
      <c r="AK530" s="596"/>
      <c r="AL530" s="596"/>
      <c r="AM530" s="596"/>
      <c r="AN530" s="596"/>
      <c r="AO530" s="313"/>
      <c r="AP530" s="313"/>
      <c r="AQ530" s="313"/>
      <c r="AR530" s="313"/>
      <c r="AS530" s="313"/>
      <c r="AT530" s="313"/>
      <c r="AU530" s="313"/>
      <c r="AV530" s="313"/>
      <c r="AW530" s="313"/>
      <c r="AX530" s="313"/>
      <c r="AY530" s="313"/>
      <c r="AZ530" s="313"/>
      <c r="BA530" s="313"/>
    </row>
    <row r="531" spans="1:53">
      <c r="A531" s="108"/>
      <c r="B531" s="108"/>
      <c r="C531" s="108"/>
      <c r="D531" s="120"/>
      <c r="E531" s="261"/>
      <c r="F531" s="261"/>
      <c r="G531" s="262"/>
      <c r="H531" s="390"/>
      <c r="I531" s="390"/>
      <c r="J531" s="391"/>
      <c r="K531" s="390"/>
      <c r="L531" s="390"/>
      <c r="M531" s="390"/>
      <c r="N531" s="390"/>
      <c r="O531" s="390"/>
      <c r="P531" s="390"/>
      <c r="Q531" s="499"/>
      <c r="R531" s="499"/>
      <c r="S531" s="499"/>
      <c r="T531" s="499"/>
      <c r="U531" s="499"/>
      <c r="V531" s="499"/>
      <c r="W531" s="499"/>
      <c r="X531" s="499"/>
      <c r="Y531" s="499"/>
      <c r="Z531" s="596"/>
      <c r="AA531" s="596"/>
      <c r="AB531" s="596"/>
      <c r="AC531" s="596"/>
      <c r="AD531" s="596"/>
      <c r="AE531" s="596"/>
      <c r="AF531" s="596"/>
      <c r="AG531" s="596"/>
      <c r="AH531" s="596"/>
      <c r="AI531" s="596"/>
      <c r="AJ531" s="596"/>
      <c r="AK531" s="596"/>
      <c r="AL531" s="596"/>
      <c r="AM531" s="596"/>
      <c r="AN531" s="596"/>
      <c r="AO531" s="313"/>
      <c r="AP531" s="313"/>
      <c r="AQ531" s="313"/>
      <c r="AR531" s="313"/>
      <c r="AS531" s="313"/>
      <c r="AT531" s="313"/>
      <c r="AU531" s="313"/>
      <c r="AV531" s="313"/>
      <c r="AW531" s="313"/>
      <c r="AX531" s="313"/>
      <c r="AY531" s="313"/>
      <c r="AZ531" s="313"/>
      <c r="BA531" s="313"/>
    </row>
    <row r="532" spans="1:53">
      <c r="A532" s="108"/>
      <c r="B532" s="108"/>
      <c r="C532" s="108"/>
      <c r="D532" s="120"/>
      <c r="E532" s="261"/>
      <c r="F532" s="261"/>
      <c r="G532" s="262"/>
      <c r="H532" s="390"/>
      <c r="I532" s="390"/>
      <c r="J532" s="391"/>
      <c r="K532" s="390"/>
      <c r="L532" s="390"/>
      <c r="M532" s="390"/>
      <c r="N532" s="390"/>
      <c r="O532" s="390"/>
      <c r="P532" s="390"/>
      <c r="Q532" s="499"/>
      <c r="R532" s="499"/>
      <c r="S532" s="499"/>
      <c r="T532" s="499"/>
      <c r="U532" s="499"/>
      <c r="V532" s="499"/>
      <c r="W532" s="499"/>
      <c r="X532" s="499"/>
      <c r="Y532" s="499"/>
      <c r="Z532" s="596"/>
      <c r="AA532" s="596"/>
      <c r="AB532" s="596"/>
      <c r="AC532" s="596"/>
      <c r="AD532" s="596"/>
      <c r="AE532" s="596"/>
      <c r="AF532" s="596"/>
      <c r="AG532" s="596"/>
      <c r="AH532" s="596"/>
      <c r="AI532" s="596"/>
      <c r="AJ532" s="596"/>
      <c r="AK532" s="596"/>
      <c r="AL532" s="596"/>
      <c r="AM532" s="596"/>
      <c r="AN532" s="596"/>
      <c r="AO532" s="313"/>
      <c r="AP532" s="313"/>
      <c r="AQ532" s="313"/>
      <c r="AR532" s="313"/>
      <c r="AS532" s="313"/>
      <c r="AT532" s="313"/>
      <c r="AU532" s="313"/>
      <c r="AV532" s="313"/>
      <c r="AW532" s="313"/>
      <c r="AX532" s="313"/>
      <c r="AY532" s="313"/>
      <c r="AZ532" s="313"/>
      <c r="BA532" s="313"/>
    </row>
    <row r="533" spans="1:53">
      <c r="A533" s="108"/>
      <c r="B533" s="108"/>
      <c r="C533" s="108"/>
      <c r="D533" s="120"/>
      <c r="E533" s="261"/>
      <c r="F533" s="261"/>
      <c r="G533" s="262"/>
      <c r="H533" s="390"/>
      <c r="I533" s="390"/>
      <c r="J533" s="391"/>
      <c r="K533" s="390"/>
      <c r="L533" s="390"/>
      <c r="M533" s="390"/>
      <c r="N533" s="390"/>
      <c r="O533" s="390"/>
      <c r="P533" s="390"/>
      <c r="Q533" s="499"/>
      <c r="R533" s="499"/>
      <c r="S533" s="499"/>
      <c r="T533" s="499"/>
      <c r="U533" s="499"/>
      <c r="V533" s="499"/>
      <c r="W533" s="499"/>
      <c r="X533" s="499"/>
      <c r="Y533" s="499"/>
      <c r="Z533" s="596"/>
      <c r="AA533" s="596"/>
      <c r="AB533" s="596"/>
      <c r="AC533" s="596"/>
      <c r="AD533" s="596"/>
      <c r="AE533" s="596"/>
      <c r="AF533" s="596"/>
      <c r="AG533" s="596"/>
      <c r="AH533" s="596"/>
      <c r="AI533" s="596"/>
      <c r="AJ533" s="596"/>
      <c r="AK533" s="596"/>
      <c r="AL533" s="596"/>
      <c r="AM533" s="596"/>
      <c r="AN533" s="596"/>
      <c r="AO533" s="313"/>
      <c r="AP533" s="313"/>
      <c r="AQ533" s="313"/>
      <c r="AR533" s="313"/>
      <c r="AS533" s="313"/>
      <c r="AT533" s="313"/>
      <c r="AU533" s="313"/>
      <c r="AV533" s="313"/>
      <c r="AW533" s="313"/>
      <c r="AX533" s="313"/>
      <c r="AY533" s="313"/>
      <c r="AZ533" s="313"/>
      <c r="BA533" s="313"/>
    </row>
    <row r="534" spans="1:53">
      <c r="A534" s="108"/>
      <c r="B534" s="108"/>
      <c r="C534" s="108"/>
      <c r="D534" s="120"/>
      <c r="E534" s="261"/>
      <c r="F534" s="261"/>
      <c r="G534" s="262"/>
      <c r="H534" s="390"/>
      <c r="I534" s="390"/>
      <c r="J534" s="391"/>
      <c r="K534" s="390"/>
      <c r="L534" s="390"/>
      <c r="M534" s="390"/>
      <c r="N534" s="390"/>
      <c r="O534" s="390"/>
      <c r="P534" s="390"/>
      <c r="Q534" s="499"/>
      <c r="R534" s="499"/>
      <c r="S534" s="499"/>
      <c r="T534" s="499"/>
      <c r="U534" s="499"/>
      <c r="V534" s="499"/>
      <c r="W534" s="499"/>
      <c r="X534" s="499"/>
      <c r="Y534" s="499"/>
      <c r="Z534" s="596"/>
      <c r="AA534" s="596"/>
      <c r="AB534" s="596"/>
      <c r="AC534" s="596"/>
      <c r="AD534" s="596"/>
      <c r="AE534" s="596"/>
      <c r="AF534" s="596"/>
      <c r="AG534" s="596"/>
      <c r="AH534" s="596"/>
      <c r="AI534" s="596"/>
      <c r="AJ534" s="596"/>
      <c r="AK534" s="596"/>
      <c r="AL534" s="596"/>
      <c r="AM534" s="596"/>
      <c r="AN534" s="596"/>
      <c r="AO534" s="313"/>
      <c r="AP534" s="313"/>
      <c r="AQ534" s="313"/>
      <c r="AR534" s="313"/>
      <c r="AS534" s="313"/>
      <c r="AT534" s="313"/>
      <c r="AU534" s="313"/>
      <c r="AV534" s="313"/>
      <c r="AW534" s="313"/>
      <c r="AX534" s="313"/>
      <c r="AY534" s="313"/>
      <c r="AZ534" s="313"/>
      <c r="BA534" s="313"/>
    </row>
    <row r="535" spans="1:53">
      <c r="A535" s="108"/>
      <c r="B535" s="108"/>
      <c r="C535" s="108"/>
      <c r="D535" s="120"/>
      <c r="E535" s="261"/>
      <c r="F535" s="261"/>
      <c r="G535" s="262"/>
      <c r="H535" s="390"/>
      <c r="I535" s="390"/>
      <c r="J535" s="391"/>
      <c r="K535" s="390"/>
      <c r="L535" s="390"/>
      <c r="M535" s="390"/>
      <c r="N535" s="390"/>
      <c r="O535" s="390"/>
      <c r="P535" s="390"/>
      <c r="Q535" s="499"/>
      <c r="R535" s="499"/>
      <c r="S535" s="499"/>
      <c r="T535" s="499"/>
      <c r="U535" s="499"/>
      <c r="V535" s="499"/>
      <c r="W535" s="499"/>
      <c r="X535" s="499"/>
      <c r="Y535" s="499"/>
      <c r="Z535" s="596"/>
      <c r="AA535" s="596"/>
      <c r="AB535" s="596"/>
      <c r="AC535" s="596"/>
      <c r="AD535" s="596"/>
      <c r="AE535" s="596"/>
      <c r="AF535" s="596"/>
      <c r="AG535" s="596"/>
      <c r="AH535" s="596"/>
      <c r="AI535" s="596"/>
      <c r="AJ535" s="596"/>
      <c r="AK535" s="596"/>
      <c r="AL535" s="596"/>
      <c r="AM535" s="596"/>
      <c r="AN535" s="596"/>
      <c r="AO535" s="313"/>
      <c r="AP535" s="313"/>
      <c r="AQ535" s="313"/>
      <c r="AR535" s="313"/>
      <c r="AS535" s="313"/>
      <c r="AT535" s="313"/>
      <c r="AU535" s="313"/>
      <c r="AV535" s="313"/>
      <c r="AW535" s="313"/>
      <c r="AX535" s="313"/>
      <c r="AY535" s="313"/>
      <c r="AZ535" s="313"/>
      <c r="BA535" s="313"/>
    </row>
    <row r="536" spans="1:53">
      <c r="A536" s="108"/>
      <c r="B536" s="108"/>
      <c r="C536" s="108"/>
      <c r="D536" s="120"/>
      <c r="E536" s="261"/>
      <c r="F536" s="261"/>
      <c r="G536" s="262"/>
      <c r="H536" s="390"/>
      <c r="I536" s="390"/>
      <c r="J536" s="391"/>
      <c r="K536" s="390"/>
      <c r="L536" s="390"/>
      <c r="M536" s="390"/>
      <c r="N536" s="390"/>
      <c r="O536" s="390"/>
      <c r="P536" s="390"/>
      <c r="Q536" s="499"/>
      <c r="R536" s="499"/>
      <c r="S536" s="499"/>
      <c r="T536" s="499"/>
      <c r="U536" s="499"/>
      <c r="V536" s="499"/>
      <c r="W536" s="499"/>
      <c r="X536" s="499"/>
      <c r="Y536" s="499"/>
      <c r="Z536" s="596"/>
      <c r="AA536" s="596"/>
      <c r="AB536" s="596"/>
      <c r="AC536" s="596"/>
      <c r="AD536" s="596"/>
      <c r="AE536" s="596"/>
      <c r="AF536" s="596"/>
      <c r="AG536" s="596"/>
      <c r="AH536" s="596"/>
      <c r="AI536" s="596"/>
      <c r="AJ536" s="596"/>
      <c r="AK536" s="596"/>
      <c r="AL536" s="596"/>
      <c r="AM536" s="596"/>
      <c r="AN536" s="596"/>
      <c r="AO536" s="313"/>
      <c r="AP536" s="313"/>
      <c r="AQ536" s="313"/>
      <c r="AR536" s="313"/>
      <c r="AS536" s="313"/>
      <c r="AT536" s="313"/>
      <c r="AU536" s="313"/>
      <c r="AV536" s="313"/>
      <c r="AW536" s="313"/>
      <c r="AX536" s="313"/>
      <c r="AY536" s="313"/>
      <c r="AZ536" s="313"/>
      <c r="BA536" s="313"/>
    </row>
    <row r="537" spans="1:53">
      <c r="A537" s="108"/>
      <c r="B537" s="108"/>
      <c r="C537" s="108"/>
      <c r="D537" s="120"/>
      <c r="E537" s="261"/>
      <c r="F537" s="261"/>
      <c r="G537" s="262"/>
      <c r="H537" s="390"/>
      <c r="I537" s="390"/>
      <c r="J537" s="391"/>
      <c r="K537" s="390"/>
      <c r="L537" s="390"/>
      <c r="M537" s="390"/>
      <c r="N537" s="390"/>
      <c r="O537" s="390"/>
      <c r="P537" s="390"/>
      <c r="Q537" s="499"/>
      <c r="R537" s="499"/>
      <c r="S537" s="499"/>
      <c r="T537" s="499"/>
      <c r="U537" s="499"/>
      <c r="V537" s="499"/>
      <c r="W537" s="499"/>
      <c r="X537" s="499"/>
      <c r="Y537" s="499"/>
      <c r="Z537" s="596"/>
      <c r="AA537" s="596"/>
      <c r="AB537" s="596"/>
      <c r="AC537" s="596"/>
      <c r="AD537" s="596"/>
      <c r="AE537" s="596"/>
      <c r="AF537" s="596"/>
      <c r="AG537" s="596"/>
      <c r="AH537" s="596"/>
      <c r="AI537" s="596"/>
      <c r="AJ537" s="596"/>
      <c r="AK537" s="596"/>
      <c r="AL537" s="596"/>
      <c r="AM537" s="596"/>
      <c r="AN537" s="596"/>
      <c r="AO537" s="313"/>
      <c r="AP537" s="313"/>
      <c r="AQ537" s="313"/>
      <c r="AR537" s="313"/>
      <c r="AS537" s="313"/>
      <c r="AT537" s="313"/>
      <c r="AU537" s="313"/>
      <c r="AV537" s="313"/>
      <c r="AW537" s="313"/>
      <c r="AX537" s="313"/>
      <c r="AY537" s="313"/>
      <c r="AZ537" s="313"/>
      <c r="BA537" s="313"/>
    </row>
    <row r="538" spans="1:53">
      <c r="A538" s="108"/>
      <c r="B538" s="108"/>
      <c r="C538" s="108"/>
      <c r="D538" s="120"/>
      <c r="E538" s="261"/>
      <c r="F538" s="261"/>
      <c r="G538" s="262"/>
      <c r="H538" s="390"/>
      <c r="I538" s="390"/>
      <c r="J538" s="391"/>
      <c r="K538" s="390"/>
      <c r="L538" s="390"/>
      <c r="M538" s="390"/>
      <c r="N538" s="390"/>
      <c r="O538" s="390"/>
      <c r="P538" s="390"/>
      <c r="Q538" s="499"/>
      <c r="R538" s="499"/>
      <c r="S538" s="499"/>
      <c r="T538" s="499"/>
      <c r="U538" s="499"/>
      <c r="V538" s="499"/>
      <c r="W538" s="499"/>
      <c r="X538" s="499"/>
      <c r="Y538" s="499"/>
      <c r="Z538" s="596"/>
      <c r="AA538" s="596"/>
      <c r="AB538" s="596"/>
      <c r="AC538" s="596"/>
      <c r="AD538" s="596"/>
      <c r="AE538" s="596"/>
      <c r="AF538" s="596"/>
      <c r="AG538" s="596"/>
      <c r="AH538" s="596"/>
      <c r="AI538" s="596"/>
      <c r="AJ538" s="596"/>
      <c r="AK538" s="596"/>
      <c r="AL538" s="596"/>
      <c r="AM538" s="596"/>
      <c r="AN538" s="596"/>
      <c r="AO538" s="313"/>
      <c r="AP538" s="313"/>
      <c r="AQ538" s="313"/>
      <c r="AR538" s="313"/>
      <c r="AS538" s="313"/>
      <c r="AT538" s="313"/>
      <c r="AU538" s="313"/>
      <c r="AV538" s="313"/>
      <c r="AW538" s="313"/>
      <c r="AX538" s="313"/>
      <c r="AY538" s="313"/>
      <c r="AZ538" s="313"/>
      <c r="BA538" s="313"/>
    </row>
    <row r="539" spans="1:53">
      <c r="A539" s="108"/>
      <c r="B539" s="108"/>
      <c r="C539" s="108"/>
      <c r="D539" s="120"/>
      <c r="E539" s="261"/>
      <c r="F539" s="261"/>
      <c r="G539" s="262"/>
      <c r="H539" s="390"/>
      <c r="I539" s="390"/>
      <c r="J539" s="391"/>
      <c r="K539" s="390"/>
      <c r="L539" s="390"/>
      <c r="M539" s="390"/>
      <c r="N539" s="390"/>
      <c r="O539" s="390"/>
      <c r="P539" s="390"/>
      <c r="Q539" s="499"/>
      <c r="R539" s="499"/>
      <c r="S539" s="499"/>
      <c r="T539" s="499"/>
      <c r="U539" s="499"/>
      <c r="V539" s="499"/>
      <c r="W539" s="499"/>
      <c r="X539" s="499"/>
      <c r="Y539" s="499"/>
      <c r="Z539" s="596"/>
      <c r="AA539" s="596"/>
      <c r="AB539" s="596"/>
      <c r="AC539" s="596"/>
      <c r="AD539" s="596"/>
      <c r="AE539" s="596"/>
      <c r="AF539" s="596"/>
      <c r="AG539" s="596"/>
      <c r="AH539" s="596"/>
      <c r="AI539" s="596"/>
      <c r="AJ539" s="596"/>
      <c r="AK539" s="596"/>
      <c r="AL539" s="596"/>
      <c r="AM539" s="596"/>
      <c r="AN539" s="596"/>
      <c r="AO539" s="313"/>
      <c r="AP539" s="313"/>
      <c r="AQ539" s="313"/>
      <c r="AR539" s="313"/>
      <c r="AS539" s="313"/>
      <c r="AT539" s="313"/>
      <c r="AU539" s="313"/>
      <c r="AV539" s="313"/>
      <c r="AW539" s="313"/>
      <c r="AX539" s="313"/>
      <c r="AY539" s="313"/>
      <c r="AZ539" s="313"/>
      <c r="BA539" s="313"/>
    </row>
    <row r="540" spans="1:53">
      <c r="A540" s="108"/>
      <c r="B540" s="108"/>
      <c r="C540" s="108"/>
      <c r="D540" s="120"/>
      <c r="E540" s="261"/>
      <c r="F540" s="261"/>
      <c r="G540" s="262"/>
      <c r="H540" s="390"/>
      <c r="I540" s="390"/>
      <c r="J540" s="391"/>
      <c r="K540" s="390"/>
      <c r="L540" s="390"/>
      <c r="M540" s="390"/>
      <c r="N540" s="390"/>
      <c r="O540" s="390"/>
      <c r="P540" s="390"/>
      <c r="Q540" s="499"/>
      <c r="R540" s="499"/>
      <c r="S540" s="499"/>
      <c r="T540" s="499"/>
      <c r="U540" s="499"/>
      <c r="V540" s="499"/>
      <c r="W540" s="499"/>
      <c r="X540" s="499"/>
      <c r="Y540" s="499"/>
      <c r="Z540" s="596"/>
      <c r="AA540" s="596"/>
      <c r="AB540" s="596"/>
      <c r="AC540" s="596"/>
      <c r="AD540" s="596"/>
      <c r="AE540" s="596"/>
      <c r="AF540" s="596"/>
      <c r="AG540" s="596"/>
      <c r="AH540" s="596"/>
      <c r="AI540" s="596"/>
      <c r="AJ540" s="596"/>
      <c r="AK540" s="596"/>
      <c r="AL540" s="596"/>
      <c r="AM540" s="596"/>
      <c r="AN540" s="596"/>
      <c r="AO540" s="313"/>
      <c r="AP540" s="313"/>
      <c r="AQ540" s="313"/>
      <c r="AR540" s="313"/>
      <c r="AS540" s="313"/>
      <c r="AT540" s="313"/>
      <c r="AU540" s="313"/>
      <c r="AV540" s="313"/>
      <c r="AW540" s="313"/>
      <c r="AX540" s="313"/>
      <c r="AY540" s="313"/>
      <c r="AZ540" s="313"/>
      <c r="BA540" s="313"/>
    </row>
    <row r="541" spans="1:53">
      <c r="A541" s="108"/>
      <c r="B541" s="108"/>
      <c r="C541" s="108"/>
      <c r="D541" s="120"/>
      <c r="E541" s="261"/>
      <c r="F541" s="261"/>
      <c r="G541" s="262"/>
      <c r="H541" s="390"/>
      <c r="I541" s="390"/>
      <c r="J541" s="391"/>
      <c r="K541" s="390"/>
      <c r="L541" s="390"/>
      <c r="M541" s="390"/>
      <c r="N541" s="390"/>
      <c r="O541" s="390"/>
      <c r="P541" s="390"/>
      <c r="Q541" s="499"/>
      <c r="R541" s="499"/>
      <c r="S541" s="499"/>
      <c r="T541" s="499"/>
      <c r="U541" s="499"/>
      <c r="V541" s="499"/>
      <c r="W541" s="499"/>
      <c r="X541" s="499"/>
      <c r="Y541" s="499"/>
      <c r="Z541" s="596"/>
      <c r="AA541" s="596"/>
      <c r="AB541" s="596"/>
      <c r="AC541" s="596"/>
      <c r="AD541" s="596"/>
      <c r="AE541" s="596"/>
      <c r="AF541" s="596"/>
      <c r="AG541" s="596"/>
      <c r="AH541" s="596"/>
      <c r="AI541" s="596"/>
      <c r="AJ541" s="596"/>
      <c r="AK541" s="596"/>
      <c r="AL541" s="596"/>
      <c r="AM541" s="596"/>
      <c r="AN541" s="596"/>
      <c r="AO541" s="313"/>
      <c r="AP541" s="313"/>
      <c r="AQ541" s="313"/>
      <c r="AR541" s="313"/>
      <c r="AS541" s="313"/>
      <c r="AT541" s="313"/>
      <c r="AU541" s="313"/>
      <c r="AV541" s="313"/>
      <c r="AW541" s="313"/>
      <c r="AX541" s="313"/>
      <c r="AY541" s="313"/>
      <c r="AZ541" s="313"/>
      <c r="BA541" s="313"/>
    </row>
    <row r="542" spans="1:53">
      <c r="A542" s="108"/>
      <c r="B542" s="108"/>
      <c r="C542" s="108"/>
      <c r="D542" s="120"/>
      <c r="E542" s="261"/>
      <c r="F542" s="261"/>
      <c r="G542" s="262"/>
      <c r="H542" s="390"/>
      <c r="I542" s="390"/>
      <c r="J542" s="391"/>
      <c r="K542" s="390"/>
      <c r="L542" s="390"/>
      <c r="M542" s="390"/>
      <c r="N542" s="390"/>
      <c r="O542" s="390"/>
      <c r="P542" s="390"/>
      <c r="Q542" s="499"/>
      <c r="R542" s="499"/>
      <c r="S542" s="499"/>
      <c r="T542" s="499"/>
      <c r="U542" s="499"/>
      <c r="V542" s="499"/>
      <c r="W542" s="499"/>
      <c r="X542" s="499"/>
      <c r="Y542" s="499"/>
      <c r="Z542" s="596"/>
      <c r="AA542" s="596"/>
      <c r="AB542" s="596"/>
      <c r="AC542" s="596"/>
      <c r="AD542" s="596"/>
      <c r="AE542" s="596"/>
      <c r="AF542" s="596"/>
      <c r="AG542" s="596"/>
      <c r="AH542" s="596"/>
      <c r="AI542" s="596"/>
      <c r="AJ542" s="596"/>
      <c r="AK542" s="596"/>
      <c r="AL542" s="596"/>
      <c r="AM542" s="596"/>
      <c r="AN542" s="596"/>
      <c r="AO542" s="313"/>
      <c r="AP542" s="313"/>
      <c r="AQ542" s="313"/>
      <c r="AR542" s="313"/>
      <c r="AS542" s="313"/>
      <c r="AT542" s="313"/>
      <c r="AU542" s="313"/>
      <c r="AV542" s="313"/>
      <c r="AW542" s="313"/>
      <c r="AX542" s="313"/>
      <c r="AY542" s="313"/>
      <c r="AZ542" s="313"/>
      <c r="BA542" s="313"/>
    </row>
    <row r="543" spans="1:53">
      <c r="A543" s="108"/>
      <c r="B543" s="108"/>
      <c r="C543" s="108"/>
      <c r="D543" s="120"/>
      <c r="E543" s="261"/>
      <c r="F543" s="261"/>
      <c r="G543" s="262"/>
      <c r="H543" s="390"/>
      <c r="I543" s="390"/>
      <c r="J543" s="391"/>
      <c r="K543" s="390"/>
      <c r="L543" s="390"/>
      <c r="M543" s="390"/>
      <c r="N543" s="390"/>
      <c r="O543" s="390"/>
      <c r="P543" s="390"/>
      <c r="Q543" s="499"/>
      <c r="R543" s="499"/>
      <c r="S543" s="499"/>
      <c r="T543" s="499"/>
      <c r="U543" s="499"/>
      <c r="V543" s="499"/>
      <c r="W543" s="499"/>
      <c r="X543" s="499"/>
      <c r="Y543" s="499"/>
      <c r="Z543" s="596"/>
      <c r="AA543" s="596"/>
      <c r="AB543" s="596"/>
      <c r="AC543" s="596"/>
      <c r="AD543" s="596"/>
      <c r="AE543" s="596"/>
      <c r="AF543" s="596"/>
      <c r="AG543" s="596"/>
      <c r="AH543" s="596"/>
      <c r="AI543" s="596"/>
      <c r="AJ543" s="596"/>
      <c r="AK543" s="596"/>
      <c r="AL543" s="596"/>
      <c r="AM543" s="596"/>
      <c r="AN543" s="596"/>
      <c r="AO543" s="313"/>
      <c r="AP543" s="313"/>
      <c r="AQ543" s="313"/>
      <c r="AR543" s="313"/>
      <c r="AS543" s="313"/>
      <c r="AT543" s="313"/>
      <c r="AU543" s="313"/>
      <c r="AV543" s="313"/>
      <c r="AW543" s="313"/>
      <c r="AX543" s="313"/>
      <c r="AY543" s="313"/>
      <c r="AZ543" s="313"/>
      <c r="BA543" s="313"/>
    </row>
    <row r="544" spans="1:53">
      <c r="A544" s="108"/>
      <c r="B544" s="108"/>
      <c r="C544" s="108"/>
      <c r="D544" s="120"/>
      <c r="E544" s="261"/>
      <c r="F544" s="261"/>
      <c r="G544" s="262"/>
      <c r="H544" s="390"/>
      <c r="I544" s="390"/>
      <c r="J544" s="391"/>
      <c r="K544" s="390"/>
      <c r="L544" s="390"/>
      <c r="M544" s="390"/>
      <c r="N544" s="390"/>
      <c r="O544" s="390"/>
      <c r="P544" s="390"/>
      <c r="Q544" s="499"/>
      <c r="R544" s="499"/>
      <c r="S544" s="499"/>
      <c r="T544" s="499"/>
      <c r="U544" s="499"/>
      <c r="V544" s="499"/>
      <c r="W544" s="499"/>
      <c r="X544" s="499"/>
      <c r="Y544" s="499"/>
      <c r="Z544" s="596"/>
      <c r="AA544" s="596"/>
      <c r="AB544" s="596"/>
      <c r="AC544" s="596"/>
      <c r="AD544" s="596"/>
      <c r="AE544" s="596"/>
      <c r="AF544" s="596"/>
      <c r="AG544" s="596"/>
      <c r="AH544" s="596"/>
      <c r="AI544" s="596"/>
      <c r="AJ544" s="596"/>
      <c r="AK544" s="596"/>
      <c r="AL544" s="596"/>
      <c r="AM544" s="596"/>
      <c r="AN544" s="596"/>
      <c r="AO544" s="313"/>
      <c r="AP544" s="313"/>
      <c r="AQ544" s="313"/>
      <c r="AR544" s="313"/>
      <c r="AS544" s="313"/>
      <c r="AT544" s="313"/>
      <c r="AU544" s="313"/>
      <c r="AV544" s="313"/>
      <c r="AW544" s="313"/>
      <c r="AX544" s="313"/>
      <c r="AY544" s="313"/>
      <c r="AZ544" s="313"/>
      <c r="BA544" s="313"/>
    </row>
    <row r="545" spans="1:53">
      <c r="A545" s="108"/>
      <c r="B545" s="108"/>
      <c r="C545" s="108"/>
      <c r="D545" s="120"/>
      <c r="E545" s="261"/>
      <c r="F545" s="261"/>
      <c r="G545" s="262"/>
      <c r="H545" s="390"/>
      <c r="I545" s="390"/>
      <c r="J545" s="391"/>
      <c r="K545" s="390"/>
      <c r="L545" s="390"/>
      <c r="M545" s="390"/>
      <c r="N545" s="390"/>
      <c r="O545" s="390"/>
      <c r="P545" s="390"/>
      <c r="Q545" s="499"/>
      <c r="R545" s="499"/>
      <c r="S545" s="499"/>
      <c r="T545" s="499"/>
      <c r="U545" s="499"/>
      <c r="V545" s="499"/>
      <c r="W545" s="499"/>
      <c r="X545" s="499"/>
      <c r="Y545" s="499"/>
      <c r="Z545" s="596"/>
      <c r="AA545" s="596"/>
      <c r="AB545" s="596"/>
      <c r="AC545" s="596"/>
      <c r="AD545" s="596"/>
      <c r="AE545" s="596"/>
      <c r="AF545" s="596"/>
      <c r="AG545" s="596"/>
      <c r="AH545" s="596"/>
      <c r="AI545" s="596"/>
      <c r="AJ545" s="596"/>
      <c r="AK545" s="596"/>
      <c r="AL545" s="596"/>
      <c r="AM545" s="596"/>
      <c r="AN545" s="596"/>
      <c r="AO545" s="313"/>
      <c r="AP545" s="313"/>
      <c r="AQ545" s="313"/>
      <c r="AR545" s="313"/>
      <c r="AS545" s="313"/>
      <c r="AT545" s="313"/>
      <c r="AU545" s="313"/>
      <c r="AV545" s="313"/>
      <c r="AW545" s="313"/>
      <c r="AX545" s="313"/>
      <c r="AY545" s="313"/>
      <c r="AZ545" s="313"/>
      <c r="BA545" s="313"/>
    </row>
    <row r="546" spans="1:53">
      <c r="A546" s="108"/>
      <c r="B546" s="108"/>
      <c r="C546" s="108"/>
      <c r="D546" s="120"/>
      <c r="E546" s="261"/>
      <c r="F546" s="261"/>
      <c r="G546" s="262"/>
      <c r="H546" s="390"/>
      <c r="I546" s="390"/>
      <c r="J546" s="391"/>
      <c r="K546" s="390"/>
      <c r="L546" s="390"/>
      <c r="M546" s="390"/>
      <c r="N546" s="390"/>
      <c r="O546" s="390"/>
      <c r="P546" s="390"/>
      <c r="Q546" s="499"/>
      <c r="R546" s="499"/>
      <c r="S546" s="499"/>
      <c r="T546" s="499"/>
      <c r="U546" s="499"/>
      <c r="V546" s="499"/>
      <c r="W546" s="499"/>
      <c r="X546" s="499"/>
      <c r="Y546" s="499"/>
      <c r="Z546" s="596"/>
      <c r="AA546" s="596"/>
      <c r="AB546" s="596"/>
      <c r="AC546" s="596"/>
      <c r="AD546" s="596"/>
      <c r="AE546" s="596"/>
      <c r="AF546" s="596"/>
      <c r="AG546" s="596"/>
      <c r="AH546" s="596"/>
      <c r="AI546" s="596"/>
      <c r="AJ546" s="596"/>
      <c r="AK546" s="596"/>
      <c r="AL546" s="596"/>
      <c r="AM546" s="596"/>
      <c r="AN546" s="596"/>
      <c r="AO546" s="313"/>
      <c r="AP546" s="313"/>
      <c r="AQ546" s="313"/>
      <c r="AR546" s="313"/>
      <c r="AS546" s="313"/>
      <c r="AT546" s="313"/>
      <c r="AU546" s="313"/>
      <c r="AV546" s="313"/>
      <c r="AW546" s="313"/>
      <c r="AX546" s="313"/>
      <c r="AY546" s="313"/>
      <c r="AZ546" s="313"/>
      <c r="BA546" s="313"/>
    </row>
    <row r="547" spans="1:53">
      <c r="A547" s="108"/>
      <c r="B547" s="108"/>
      <c r="C547" s="108"/>
      <c r="D547" s="120"/>
      <c r="E547" s="261"/>
      <c r="F547" s="261"/>
      <c r="G547" s="262"/>
      <c r="H547" s="390"/>
      <c r="I547" s="390"/>
      <c r="J547" s="391"/>
      <c r="K547" s="390"/>
      <c r="L547" s="390"/>
      <c r="M547" s="390"/>
      <c r="N547" s="390"/>
      <c r="O547" s="390"/>
      <c r="P547" s="390"/>
      <c r="Q547" s="499"/>
      <c r="R547" s="499"/>
      <c r="S547" s="499"/>
      <c r="T547" s="499"/>
      <c r="U547" s="499"/>
      <c r="V547" s="499"/>
      <c r="W547" s="499"/>
      <c r="X547" s="499"/>
      <c r="Y547" s="499"/>
      <c r="Z547" s="596"/>
      <c r="AA547" s="596"/>
      <c r="AB547" s="596"/>
      <c r="AC547" s="596"/>
      <c r="AD547" s="596"/>
      <c r="AE547" s="596"/>
      <c r="AF547" s="596"/>
      <c r="AG547" s="596"/>
      <c r="AH547" s="596"/>
      <c r="AI547" s="596"/>
      <c r="AJ547" s="596"/>
      <c r="AK547" s="596"/>
      <c r="AL547" s="596"/>
      <c r="AM547" s="596"/>
      <c r="AN547" s="596"/>
      <c r="AO547" s="313"/>
      <c r="AP547" s="313"/>
      <c r="AQ547" s="313"/>
      <c r="AR547" s="313"/>
      <c r="AS547" s="313"/>
      <c r="AT547" s="313"/>
      <c r="AU547" s="313"/>
      <c r="AV547" s="313"/>
      <c r="AW547" s="313"/>
      <c r="AX547" s="313"/>
      <c r="AY547" s="313"/>
      <c r="AZ547" s="313"/>
      <c r="BA547" s="313"/>
    </row>
    <row r="548" spans="1:53">
      <c r="A548" s="108"/>
      <c r="B548" s="108"/>
      <c r="C548" s="108"/>
      <c r="D548" s="120"/>
      <c r="E548" s="261"/>
      <c r="F548" s="261"/>
      <c r="G548" s="262"/>
      <c r="H548" s="390"/>
      <c r="I548" s="390"/>
      <c r="J548" s="391"/>
      <c r="K548" s="390"/>
      <c r="L548" s="390"/>
      <c r="M548" s="390"/>
      <c r="N548" s="390"/>
      <c r="O548" s="390"/>
      <c r="P548" s="390"/>
      <c r="Q548" s="499"/>
      <c r="R548" s="499"/>
      <c r="S548" s="499"/>
      <c r="T548" s="499"/>
      <c r="U548" s="499"/>
      <c r="V548" s="499"/>
      <c r="W548" s="499"/>
      <c r="X548" s="499"/>
      <c r="Y548" s="499"/>
      <c r="Z548" s="596"/>
      <c r="AA548" s="596"/>
      <c r="AB548" s="596"/>
      <c r="AC548" s="596"/>
      <c r="AD548" s="596"/>
      <c r="AE548" s="596"/>
      <c r="AF548" s="596"/>
      <c r="AG548" s="596"/>
      <c r="AH548" s="596"/>
      <c r="AI548" s="596"/>
      <c r="AJ548" s="596"/>
      <c r="AK548" s="596"/>
      <c r="AL548" s="596"/>
      <c r="AM548" s="596"/>
      <c r="AN548" s="596"/>
      <c r="AO548" s="313"/>
      <c r="AP548" s="313"/>
      <c r="AQ548" s="313"/>
      <c r="AR548" s="313"/>
      <c r="AS548" s="313"/>
      <c r="AT548" s="313"/>
      <c r="AU548" s="313"/>
      <c r="AV548" s="313"/>
      <c r="AW548" s="313"/>
      <c r="AX548" s="313"/>
      <c r="AY548" s="313"/>
      <c r="AZ548" s="313"/>
      <c r="BA548" s="313"/>
    </row>
    <row r="549" spans="1:53">
      <c r="A549" s="108"/>
      <c r="B549" s="108"/>
      <c r="C549" s="108"/>
      <c r="D549" s="120"/>
      <c r="E549" s="261"/>
      <c r="F549" s="261"/>
      <c r="G549" s="262"/>
      <c r="H549" s="390"/>
      <c r="I549" s="390"/>
      <c r="J549" s="391"/>
      <c r="K549" s="390"/>
      <c r="L549" s="390"/>
      <c r="M549" s="390"/>
      <c r="N549" s="390"/>
      <c r="O549" s="390"/>
      <c r="P549" s="390"/>
      <c r="Q549" s="499"/>
      <c r="R549" s="499"/>
      <c r="S549" s="499"/>
      <c r="T549" s="499"/>
      <c r="U549" s="499"/>
      <c r="V549" s="499"/>
      <c r="W549" s="499"/>
      <c r="X549" s="499"/>
      <c r="Y549" s="499"/>
      <c r="Z549" s="596"/>
      <c r="AA549" s="596"/>
      <c r="AB549" s="596"/>
      <c r="AC549" s="596"/>
      <c r="AD549" s="596"/>
      <c r="AE549" s="596"/>
      <c r="AF549" s="596"/>
      <c r="AG549" s="596"/>
      <c r="AH549" s="596"/>
      <c r="AI549" s="596"/>
      <c r="AJ549" s="596"/>
      <c r="AK549" s="596"/>
      <c r="AL549" s="596"/>
      <c r="AM549" s="596"/>
      <c r="AN549" s="596"/>
      <c r="AO549" s="313"/>
      <c r="AP549" s="313"/>
      <c r="AQ549" s="313"/>
      <c r="AR549" s="313"/>
      <c r="AS549" s="313"/>
      <c r="AT549" s="313"/>
      <c r="AU549" s="313"/>
      <c r="AV549" s="313"/>
      <c r="AW549" s="313"/>
      <c r="AX549" s="313"/>
      <c r="AY549" s="313"/>
      <c r="AZ549" s="313"/>
      <c r="BA549" s="313"/>
    </row>
    <row r="550" spans="1:53">
      <c r="A550" s="108"/>
      <c r="B550" s="108"/>
      <c r="C550" s="108"/>
      <c r="D550" s="120"/>
      <c r="E550" s="261"/>
      <c r="F550" s="261"/>
      <c r="G550" s="262"/>
      <c r="H550" s="390"/>
      <c r="I550" s="390"/>
      <c r="J550" s="391"/>
      <c r="K550" s="390"/>
      <c r="L550" s="390"/>
      <c r="M550" s="390"/>
      <c r="N550" s="390"/>
      <c r="O550" s="390"/>
      <c r="P550" s="390"/>
      <c r="Q550" s="499"/>
      <c r="R550" s="499"/>
      <c r="S550" s="499"/>
      <c r="T550" s="499"/>
      <c r="U550" s="499"/>
      <c r="V550" s="499"/>
      <c r="W550" s="499"/>
      <c r="X550" s="499"/>
      <c r="Y550" s="499"/>
      <c r="Z550" s="596"/>
      <c r="AA550" s="596"/>
      <c r="AB550" s="596"/>
      <c r="AC550" s="596"/>
      <c r="AD550" s="596"/>
      <c r="AE550" s="596"/>
      <c r="AF550" s="596"/>
      <c r="AG550" s="596"/>
      <c r="AH550" s="596"/>
      <c r="AI550" s="596"/>
      <c r="AJ550" s="596"/>
      <c r="AK550" s="596"/>
      <c r="AL550" s="596"/>
      <c r="AM550" s="596"/>
      <c r="AN550" s="596"/>
      <c r="AO550" s="313"/>
      <c r="AP550" s="313"/>
      <c r="AQ550" s="313"/>
      <c r="AR550" s="313"/>
      <c r="AS550" s="313"/>
      <c r="AT550" s="313"/>
      <c r="AU550" s="313"/>
      <c r="AV550" s="313"/>
      <c r="AW550" s="313"/>
      <c r="AX550" s="313"/>
      <c r="AY550" s="313"/>
      <c r="AZ550" s="313"/>
      <c r="BA550" s="313"/>
    </row>
    <row r="551" spans="1:53">
      <c r="A551" s="108"/>
      <c r="B551" s="108"/>
      <c r="C551" s="108"/>
      <c r="D551" s="120"/>
      <c r="E551" s="261"/>
      <c r="F551" s="261"/>
      <c r="G551" s="262"/>
      <c r="H551" s="390"/>
      <c r="I551" s="390"/>
      <c r="J551" s="391"/>
      <c r="K551" s="390"/>
      <c r="L551" s="390"/>
      <c r="M551" s="390"/>
      <c r="N551" s="390"/>
      <c r="O551" s="390"/>
      <c r="P551" s="390"/>
      <c r="Q551" s="499"/>
      <c r="R551" s="499"/>
      <c r="S551" s="499"/>
      <c r="T551" s="499"/>
      <c r="U551" s="499"/>
      <c r="V551" s="499"/>
      <c r="W551" s="499"/>
      <c r="X551" s="499"/>
      <c r="Y551" s="499"/>
      <c r="Z551" s="596"/>
      <c r="AA551" s="596"/>
      <c r="AB551" s="596"/>
      <c r="AC551" s="596"/>
      <c r="AD551" s="596"/>
      <c r="AE551" s="596"/>
      <c r="AF551" s="596"/>
      <c r="AG551" s="596"/>
      <c r="AH551" s="596"/>
      <c r="AI551" s="596"/>
      <c r="AJ551" s="596"/>
      <c r="AK551" s="596"/>
      <c r="AL551" s="596"/>
      <c r="AM551" s="596"/>
      <c r="AN551" s="596"/>
      <c r="AO551" s="313"/>
      <c r="AP551" s="313"/>
      <c r="AQ551" s="313"/>
      <c r="AR551" s="313"/>
      <c r="AS551" s="313"/>
      <c r="AT551" s="313"/>
      <c r="AU551" s="313"/>
      <c r="AV551" s="313"/>
      <c r="AW551" s="313"/>
      <c r="AX551" s="313"/>
      <c r="AY551" s="313"/>
      <c r="AZ551" s="313"/>
      <c r="BA551" s="313"/>
    </row>
    <row r="552" spans="1:53">
      <c r="A552" s="108"/>
      <c r="B552" s="108"/>
      <c r="C552" s="108"/>
      <c r="D552" s="120"/>
      <c r="E552" s="261"/>
      <c r="F552" s="261"/>
      <c r="G552" s="262"/>
      <c r="H552" s="390"/>
      <c r="I552" s="390"/>
      <c r="J552" s="391"/>
      <c r="K552" s="390"/>
      <c r="L552" s="390"/>
      <c r="M552" s="390"/>
      <c r="N552" s="390"/>
      <c r="O552" s="390"/>
      <c r="P552" s="390"/>
      <c r="Q552" s="499"/>
      <c r="R552" s="499"/>
      <c r="S552" s="499"/>
      <c r="T552" s="499"/>
      <c r="U552" s="499"/>
      <c r="V552" s="499"/>
      <c r="W552" s="499"/>
      <c r="X552" s="499"/>
      <c r="Y552" s="499"/>
      <c r="Z552" s="596"/>
      <c r="AA552" s="596"/>
      <c r="AB552" s="596"/>
      <c r="AC552" s="596"/>
      <c r="AD552" s="596"/>
      <c r="AE552" s="596"/>
      <c r="AF552" s="596"/>
      <c r="AG552" s="596"/>
      <c r="AH552" s="596"/>
      <c r="AI552" s="596"/>
      <c r="AJ552" s="596"/>
      <c r="AK552" s="596"/>
      <c r="AL552" s="596"/>
      <c r="AM552" s="596"/>
      <c r="AN552" s="596"/>
      <c r="AO552" s="313"/>
      <c r="AP552" s="313"/>
      <c r="AQ552" s="313"/>
      <c r="AR552" s="313"/>
      <c r="AS552" s="313"/>
      <c r="AT552" s="313"/>
      <c r="AU552" s="313"/>
      <c r="AV552" s="313"/>
      <c r="AW552" s="313"/>
      <c r="AX552" s="313"/>
      <c r="AY552" s="313"/>
      <c r="AZ552" s="313"/>
      <c r="BA552" s="313"/>
    </row>
    <row r="553" spans="1:53">
      <c r="A553" s="108"/>
      <c r="B553" s="108"/>
      <c r="C553" s="108"/>
      <c r="D553" s="120"/>
      <c r="E553" s="261"/>
      <c r="F553" s="261"/>
      <c r="G553" s="262"/>
      <c r="H553" s="390"/>
      <c r="I553" s="390"/>
      <c r="J553" s="391"/>
      <c r="K553" s="390"/>
      <c r="L553" s="390"/>
      <c r="M553" s="390"/>
      <c r="N553" s="390"/>
      <c r="O553" s="390"/>
      <c r="P553" s="390"/>
      <c r="Q553" s="499"/>
      <c r="R553" s="499"/>
      <c r="S553" s="499"/>
      <c r="T553" s="499"/>
      <c r="U553" s="499"/>
      <c r="V553" s="499"/>
      <c r="W553" s="499"/>
      <c r="X553" s="499"/>
      <c r="Y553" s="499"/>
      <c r="Z553" s="596"/>
      <c r="AA553" s="596"/>
      <c r="AB553" s="596"/>
      <c r="AC553" s="596"/>
      <c r="AD553" s="596"/>
      <c r="AE553" s="596"/>
      <c r="AF553" s="596"/>
      <c r="AG553" s="596"/>
      <c r="AH553" s="596"/>
      <c r="AI553" s="596"/>
      <c r="AJ553" s="596"/>
      <c r="AK553" s="596"/>
      <c r="AL553" s="596"/>
      <c r="AM553" s="596"/>
      <c r="AN553" s="596"/>
      <c r="AO553" s="313"/>
      <c r="AP553" s="313"/>
      <c r="AQ553" s="313"/>
      <c r="AR553" s="313"/>
      <c r="AS553" s="313"/>
      <c r="AT553" s="313"/>
      <c r="AU553" s="313"/>
      <c r="AV553" s="313"/>
      <c r="AW553" s="313"/>
      <c r="AX553" s="313"/>
      <c r="AY553" s="313"/>
      <c r="AZ553" s="313"/>
      <c r="BA553" s="313"/>
    </row>
    <row r="554" spans="1:53">
      <c r="A554" s="108"/>
      <c r="B554" s="108"/>
      <c r="C554" s="108"/>
      <c r="D554" s="120"/>
      <c r="E554" s="261"/>
      <c r="F554" s="261"/>
      <c r="G554" s="262"/>
      <c r="H554" s="390"/>
      <c r="I554" s="390"/>
      <c r="J554" s="391"/>
      <c r="K554" s="390"/>
      <c r="L554" s="390"/>
      <c r="M554" s="390"/>
      <c r="N554" s="390"/>
      <c r="O554" s="390"/>
      <c r="P554" s="390"/>
      <c r="Q554" s="499"/>
      <c r="R554" s="499"/>
      <c r="S554" s="499"/>
      <c r="T554" s="499"/>
      <c r="U554" s="499"/>
      <c r="V554" s="499"/>
      <c r="W554" s="499"/>
      <c r="X554" s="499"/>
      <c r="Y554" s="499"/>
      <c r="Z554" s="596"/>
      <c r="AA554" s="596"/>
      <c r="AB554" s="596"/>
      <c r="AC554" s="596"/>
      <c r="AD554" s="596"/>
      <c r="AE554" s="596"/>
      <c r="AF554" s="596"/>
      <c r="AG554" s="596"/>
      <c r="AH554" s="596"/>
      <c r="AI554" s="596"/>
      <c r="AJ554" s="596"/>
      <c r="AK554" s="596"/>
      <c r="AL554" s="596"/>
      <c r="AM554" s="596"/>
      <c r="AN554" s="596"/>
      <c r="AO554" s="313"/>
      <c r="AP554" s="313"/>
      <c r="AQ554" s="313"/>
      <c r="AR554" s="313"/>
      <c r="AS554" s="313"/>
      <c r="AT554" s="313"/>
      <c r="AU554" s="313"/>
      <c r="AV554" s="313"/>
      <c r="AW554" s="313"/>
      <c r="AX554" s="313"/>
      <c r="AY554" s="313"/>
      <c r="AZ554" s="313"/>
      <c r="BA554" s="313"/>
    </row>
    <row r="555" spans="1:53">
      <c r="A555" s="108"/>
      <c r="B555" s="108"/>
      <c r="C555" s="108"/>
      <c r="D555" s="120"/>
      <c r="E555" s="261"/>
      <c r="F555" s="261"/>
      <c r="G555" s="262"/>
      <c r="H555" s="390"/>
      <c r="I555" s="390"/>
      <c r="J555" s="391"/>
      <c r="K555" s="390"/>
      <c r="L555" s="390"/>
      <c r="M555" s="390"/>
      <c r="N555" s="390"/>
      <c r="O555" s="390"/>
      <c r="P555" s="390"/>
      <c r="Q555" s="499"/>
      <c r="R555" s="499"/>
      <c r="S555" s="499"/>
      <c r="T555" s="499"/>
      <c r="U555" s="499"/>
      <c r="V555" s="499"/>
      <c r="W555" s="499"/>
      <c r="X555" s="499"/>
      <c r="Y555" s="499"/>
      <c r="Z555" s="596"/>
      <c r="AA555" s="596"/>
      <c r="AB555" s="596"/>
      <c r="AC555" s="596"/>
      <c r="AD555" s="596"/>
      <c r="AE555" s="596"/>
      <c r="AF555" s="596"/>
      <c r="AG555" s="596"/>
      <c r="AH555" s="596"/>
      <c r="AI555" s="596"/>
      <c r="AJ555" s="596"/>
      <c r="AK555" s="596"/>
      <c r="AL555" s="596"/>
      <c r="AM555" s="596"/>
      <c r="AN555" s="596"/>
      <c r="AO555" s="313"/>
      <c r="AP555" s="313"/>
      <c r="AQ555" s="313"/>
      <c r="AR555" s="313"/>
      <c r="AS555" s="313"/>
      <c r="AT555" s="313"/>
      <c r="AU555" s="313"/>
      <c r="AV555" s="313"/>
      <c r="AW555" s="313"/>
      <c r="AX555" s="313"/>
      <c r="AY555" s="313"/>
      <c r="AZ555" s="313"/>
      <c r="BA555" s="313"/>
    </row>
    <row r="556" spans="1:53">
      <c r="A556" s="108"/>
      <c r="B556" s="108"/>
      <c r="C556" s="108"/>
      <c r="D556" s="120"/>
      <c r="E556" s="261"/>
      <c r="F556" s="261"/>
      <c r="G556" s="262"/>
      <c r="H556" s="390"/>
      <c r="I556" s="390"/>
      <c r="J556" s="391"/>
      <c r="K556" s="390"/>
      <c r="L556" s="390"/>
      <c r="M556" s="390"/>
      <c r="N556" s="390"/>
      <c r="O556" s="390"/>
      <c r="P556" s="390"/>
      <c r="Q556" s="499"/>
      <c r="R556" s="499"/>
      <c r="S556" s="499"/>
      <c r="T556" s="499"/>
      <c r="U556" s="499"/>
      <c r="V556" s="499"/>
      <c r="W556" s="499"/>
      <c r="X556" s="499"/>
      <c r="Y556" s="499"/>
      <c r="Z556" s="596"/>
      <c r="AA556" s="596"/>
      <c r="AB556" s="596"/>
      <c r="AC556" s="596"/>
      <c r="AD556" s="596"/>
      <c r="AE556" s="596"/>
      <c r="AF556" s="596"/>
      <c r="AG556" s="596"/>
      <c r="AH556" s="596"/>
      <c r="AI556" s="596"/>
      <c r="AJ556" s="596"/>
      <c r="AK556" s="596"/>
      <c r="AL556" s="596"/>
      <c r="AM556" s="596"/>
      <c r="AN556" s="596"/>
      <c r="AO556" s="313"/>
      <c r="AP556" s="313"/>
      <c r="AQ556" s="313"/>
      <c r="AR556" s="313"/>
      <c r="AS556" s="313"/>
      <c r="AT556" s="313"/>
      <c r="AU556" s="313"/>
      <c r="AV556" s="313"/>
      <c r="AW556" s="313"/>
      <c r="AX556" s="313"/>
      <c r="AY556" s="313"/>
      <c r="AZ556" s="313"/>
      <c r="BA556" s="313"/>
    </row>
    <row r="557" spans="1:53">
      <c r="A557" s="108"/>
      <c r="B557" s="108"/>
      <c r="C557" s="108"/>
      <c r="D557" s="120"/>
      <c r="E557" s="261"/>
      <c r="F557" s="261"/>
      <c r="G557" s="262"/>
      <c r="H557" s="390"/>
      <c r="I557" s="390"/>
      <c r="J557" s="391"/>
      <c r="K557" s="390"/>
      <c r="L557" s="390"/>
      <c r="M557" s="390"/>
      <c r="N557" s="390"/>
      <c r="O557" s="390"/>
      <c r="P557" s="390"/>
      <c r="Q557" s="499"/>
      <c r="R557" s="499"/>
      <c r="S557" s="499"/>
      <c r="T557" s="499"/>
      <c r="U557" s="499"/>
      <c r="V557" s="499"/>
      <c r="W557" s="499"/>
      <c r="X557" s="499"/>
      <c r="Y557" s="499"/>
      <c r="Z557" s="596"/>
      <c r="AA557" s="596"/>
      <c r="AB557" s="596"/>
      <c r="AC557" s="596"/>
      <c r="AD557" s="596"/>
      <c r="AE557" s="596"/>
      <c r="AF557" s="596"/>
      <c r="AG557" s="596"/>
      <c r="AH557" s="596"/>
      <c r="AI557" s="596"/>
      <c r="AJ557" s="596"/>
      <c r="AK557" s="596"/>
      <c r="AL557" s="596"/>
      <c r="AM557" s="596"/>
      <c r="AN557" s="596"/>
      <c r="AO557" s="313"/>
      <c r="AP557" s="313"/>
      <c r="AQ557" s="313"/>
      <c r="AR557" s="313"/>
      <c r="AS557" s="313"/>
      <c r="AT557" s="313"/>
      <c r="AU557" s="313"/>
      <c r="AV557" s="313"/>
      <c r="AW557" s="313"/>
      <c r="AX557" s="313"/>
      <c r="AY557" s="313"/>
      <c r="AZ557" s="313"/>
      <c r="BA557" s="313"/>
    </row>
    <row r="558" spans="1:53">
      <c r="A558" s="108"/>
      <c r="B558" s="108"/>
      <c r="C558" s="108"/>
      <c r="D558" s="120"/>
      <c r="E558" s="261"/>
      <c r="F558" s="261"/>
      <c r="G558" s="262"/>
      <c r="H558" s="390"/>
      <c r="I558" s="390"/>
      <c r="J558" s="391"/>
      <c r="K558" s="390"/>
      <c r="L558" s="390"/>
      <c r="M558" s="390"/>
      <c r="N558" s="390"/>
      <c r="O558" s="390"/>
      <c r="P558" s="390"/>
      <c r="Q558" s="499"/>
      <c r="R558" s="499"/>
      <c r="S558" s="499"/>
      <c r="T558" s="499"/>
      <c r="U558" s="499"/>
      <c r="V558" s="499"/>
      <c r="W558" s="499"/>
      <c r="X558" s="499"/>
      <c r="Y558" s="499"/>
      <c r="Z558" s="596"/>
      <c r="AA558" s="596"/>
      <c r="AB558" s="596"/>
      <c r="AC558" s="596"/>
      <c r="AD558" s="596"/>
      <c r="AE558" s="596"/>
      <c r="AF558" s="596"/>
      <c r="AG558" s="596"/>
      <c r="AH558" s="596"/>
      <c r="AI558" s="596"/>
      <c r="AJ558" s="596"/>
      <c r="AK558" s="596"/>
      <c r="AL558" s="596"/>
      <c r="AM558" s="596"/>
      <c r="AN558" s="596"/>
      <c r="AO558" s="313"/>
      <c r="AP558" s="313"/>
      <c r="AQ558" s="313"/>
      <c r="AR558" s="313"/>
      <c r="AS558" s="313"/>
      <c r="AT558" s="313"/>
      <c r="AU558" s="313"/>
      <c r="AV558" s="313"/>
      <c r="AW558" s="313"/>
      <c r="AX558" s="313"/>
      <c r="AY558" s="313"/>
      <c r="AZ558" s="313"/>
      <c r="BA558" s="313"/>
    </row>
    <row r="559" spans="1:53">
      <c r="A559" s="108"/>
      <c r="B559" s="108"/>
      <c r="C559" s="108"/>
      <c r="D559" s="120"/>
      <c r="E559" s="261"/>
      <c r="F559" s="261"/>
      <c r="G559" s="262"/>
      <c r="H559" s="390"/>
      <c r="I559" s="390"/>
      <c r="J559" s="391"/>
      <c r="K559" s="390"/>
      <c r="L559" s="390"/>
      <c r="M559" s="390"/>
      <c r="N559" s="390"/>
      <c r="O559" s="390"/>
      <c r="P559" s="390"/>
      <c r="Q559" s="499"/>
      <c r="R559" s="499"/>
      <c r="S559" s="499"/>
      <c r="T559" s="499"/>
      <c r="U559" s="499"/>
      <c r="V559" s="499"/>
      <c r="W559" s="499"/>
      <c r="X559" s="499"/>
      <c r="Y559" s="499"/>
      <c r="Z559" s="596"/>
      <c r="AA559" s="596"/>
      <c r="AB559" s="596"/>
      <c r="AC559" s="596"/>
      <c r="AD559" s="596"/>
      <c r="AE559" s="596"/>
      <c r="AF559" s="596"/>
      <c r="AG559" s="596"/>
      <c r="AH559" s="596"/>
      <c r="AI559" s="596"/>
      <c r="AJ559" s="596"/>
      <c r="AK559" s="596"/>
      <c r="AL559" s="596"/>
      <c r="AM559" s="596"/>
      <c r="AN559" s="596"/>
      <c r="AO559" s="313"/>
      <c r="AP559" s="313"/>
      <c r="AQ559" s="313"/>
      <c r="AR559" s="313"/>
      <c r="AS559" s="313"/>
      <c r="AT559" s="313"/>
      <c r="AU559" s="313"/>
      <c r="AV559" s="313"/>
      <c r="AW559" s="313"/>
      <c r="AX559" s="313"/>
      <c r="AY559" s="313"/>
      <c r="AZ559" s="313"/>
      <c r="BA559" s="313"/>
    </row>
    <row r="560" spans="1:53">
      <c r="A560" s="108"/>
      <c r="B560" s="108"/>
      <c r="C560" s="108"/>
      <c r="D560" s="120"/>
      <c r="E560" s="261"/>
      <c r="F560" s="261"/>
      <c r="G560" s="262"/>
      <c r="H560" s="390"/>
      <c r="I560" s="390"/>
      <c r="J560" s="391"/>
      <c r="K560" s="390"/>
      <c r="L560" s="390"/>
      <c r="M560" s="390"/>
      <c r="N560" s="390"/>
      <c r="O560" s="390"/>
      <c r="P560" s="390"/>
      <c r="Q560" s="499"/>
      <c r="R560" s="499"/>
      <c r="S560" s="499"/>
      <c r="T560" s="499"/>
      <c r="U560" s="499"/>
      <c r="V560" s="499"/>
      <c r="W560" s="499"/>
      <c r="X560" s="499"/>
      <c r="Y560" s="499"/>
      <c r="Z560" s="596"/>
      <c r="AA560" s="596"/>
      <c r="AB560" s="596"/>
      <c r="AC560" s="596"/>
      <c r="AD560" s="596"/>
      <c r="AE560" s="596"/>
      <c r="AF560" s="596"/>
      <c r="AG560" s="596"/>
      <c r="AH560" s="596"/>
      <c r="AI560" s="596"/>
      <c r="AJ560" s="596"/>
      <c r="AK560" s="596"/>
      <c r="AL560" s="596"/>
      <c r="AM560" s="596"/>
      <c r="AN560" s="596"/>
      <c r="AO560" s="313"/>
      <c r="AP560" s="313"/>
      <c r="AQ560" s="313"/>
      <c r="AR560" s="313"/>
      <c r="AS560" s="313"/>
      <c r="AT560" s="313"/>
      <c r="AU560" s="313"/>
      <c r="AV560" s="313"/>
      <c r="AW560" s="313"/>
      <c r="AX560" s="313"/>
      <c r="AY560" s="313"/>
      <c r="AZ560" s="313"/>
      <c r="BA560" s="313"/>
    </row>
    <row r="561" spans="1:53">
      <c r="A561" s="108"/>
      <c r="B561" s="108"/>
      <c r="C561" s="108"/>
      <c r="D561" s="120"/>
      <c r="E561" s="261"/>
      <c r="F561" s="261"/>
      <c r="G561" s="262"/>
      <c r="H561" s="390"/>
      <c r="I561" s="390"/>
      <c r="J561" s="391"/>
      <c r="K561" s="390"/>
      <c r="L561" s="390"/>
      <c r="M561" s="390"/>
      <c r="N561" s="390"/>
      <c r="O561" s="390"/>
      <c r="P561" s="390"/>
      <c r="Q561" s="499"/>
      <c r="R561" s="499"/>
      <c r="S561" s="499"/>
      <c r="T561" s="499"/>
      <c r="U561" s="499"/>
      <c r="V561" s="499"/>
      <c r="W561" s="499"/>
      <c r="X561" s="499"/>
      <c r="Y561" s="499"/>
      <c r="Z561" s="596"/>
      <c r="AA561" s="596"/>
      <c r="AB561" s="596"/>
      <c r="AC561" s="596"/>
      <c r="AD561" s="596"/>
      <c r="AE561" s="596"/>
      <c r="AF561" s="596"/>
      <c r="AG561" s="596"/>
      <c r="AH561" s="596"/>
      <c r="AI561" s="596"/>
      <c r="AJ561" s="596"/>
      <c r="AK561" s="596"/>
      <c r="AL561" s="596"/>
      <c r="AM561" s="596"/>
      <c r="AN561" s="596"/>
      <c r="AO561" s="313"/>
      <c r="AP561" s="313"/>
      <c r="AQ561" s="313"/>
      <c r="AR561" s="313"/>
      <c r="AS561" s="313"/>
      <c r="AT561" s="313"/>
      <c r="AU561" s="313"/>
      <c r="AV561" s="313"/>
      <c r="AW561" s="313"/>
      <c r="AX561" s="313"/>
      <c r="AY561" s="313"/>
      <c r="AZ561" s="313"/>
      <c r="BA561" s="313"/>
    </row>
    <row r="562" spans="1:53">
      <c r="A562" s="108"/>
      <c r="B562" s="108"/>
      <c r="C562" s="108"/>
      <c r="D562" s="120"/>
      <c r="E562" s="261"/>
      <c r="F562" s="261"/>
      <c r="G562" s="262"/>
      <c r="H562" s="390"/>
      <c r="I562" s="390"/>
      <c r="J562" s="391"/>
      <c r="K562" s="390"/>
      <c r="L562" s="390"/>
      <c r="M562" s="390"/>
      <c r="N562" s="390"/>
      <c r="O562" s="390"/>
      <c r="P562" s="390"/>
      <c r="Q562" s="499"/>
      <c r="R562" s="499"/>
      <c r="S562" s="499"/>
      <c r="T562" s="499"/>
      <c r="U562" s="499"/>
      <c r="V562" s="499"/>
      <c r="W562" s="499"/>
      <c r="X562" s="499"/>
      <c r="Y562" s="499"/>
      <c r="Z562" s="596"/>
      <c r="AA562" s="596"/>
      <c r="AB562" s="596"/>
      <c r="AC562" s="596"/>
      <c r="AD562" s="596"/>
      <c r="AE562" s="596"/>
      <c r="AF562" s="596"/>
      <c r="AG562" s="596"/>
      <c r="AH562" s="596"/>
      <c r="AI562" s="596"/>
      <c r="AJ562" s="596"/>
      <c r="AK562" s="596"/>
      <c r="AL562" s="596"/>
      <c r="AM562" s="596"/>
      <c r="AN562" s="596"/>
      <c r="AO562" s="313"/>
      <c r="AP562" s="313"/>
      <c r="AQ562" s="313"/>
      <c r="AR562" s="313"/>
      <c r="AS562" s="313"/>
      <c r="AT562" s="313"/>
      <c r="AU562" s="313"/>
      <c r="AV562" s="313"/>
      <c r="AW562" s="313"/>
      <c r="AX562" s="313"/>
      <c r="AY562" s="313"/>
      <c r="AZ562" s="313"/>
      <c r="BA562" s="313"/>
    </row>
    <row r="563" spans="1:53">
      <c r="A563" s="108"/>
      <c r="B563" s="108"/>
      <c r="C563" s="108"/>
      <c r="D563" s="120"/>
      <c r="E563" s="261"/>
      <c r="F563" s="261"/>
      <c r="G563" s="262"/>
      <c r="H563" s="390"/>
      <c r="I563" s="390"/>
      <c r="J563" s="391"/>
      <c r="K563" s="390"/>
      <c r="L563" s="390"/>
      <c r="M563" s="390"/>
      <c r="N563" s="390"/>
      <c r="O563" s="390"/>
      <c r="P563" s="390"/>
      <c r="Q563" s="499"/>
      <c r="R563" s="499"/>
      <c r="S563" s="499"/>
      <c r="T563" s="499"/>
      <c r="U563" s="499"/>
      <c r="V563" s="499"/>
      <c r="W563" s="499"/>
      <c r="X563" s="499"/>
      <c r="Y563" s="499"/>
      <c r="Z563" s="596"/>
      <c r="AA563" s="596"/>
      <c r="AB563" s="596"/>
      <c r="AC563" s="596"/>
      <c r="AD563" s="596"/>
      <c r="AE563" s="596"/>
      <c r="AF563" s="596"/>
      <c r="AG563" s="596"/>
      <c r="AH563" s="596"/>
      <c r="AI563" s="596"/>
      <c r="AJ563" s="596"/>
      <c r="AK563" s="596"/>
      <c r="AL563" s="596"/>
      <c r="AM563" s="596"/>
      <c r="AN563" s="596"/>
      <c r="AO563" s="313"/>
      <c r="AP563" s="313"/>
      <c r="AQ563" s="313"/>
      <c r="AR563" s="313"/>
      <c r="AS563" s="313"/>
      <c r="AT563" s="313"/>
      <c r="AU563" s="313"/>
      <c r="AV563" s="313"/>
      <c r="AW563" s="313"/>
      <c r="AX563" s="313"/>
      <c r="AY563" s="313"/>
      <c r="AZ563" s="313"/>
      <c r="BA563" s="313"/>
    </row>
    <row r="564" spans="1:53">
      <c r="A564" s="108"/>
      <c r="B564" s="108"/>
      <c r="C564" s="108"/>
      <c r="D564" s="120"/>
      <c r="E564" s="261"/>
      <c r="F564" s="261"/>
      <c r="G564" s="262"/>
      <c r="H564" s="390"/>
      <c r="I564" s="390"/>
      <c r="J564" s="391"/>
      <c r="K564" s="390"/>
      <c r="L564" s="390"/>
      <c r="M564" s="390"/>
      <c r="N564" s="390"/>
      <c r="O564" s="390"/>
      <c r="P564" s="390"/>
      <c r="Q564" s="499"/>
      <c r="R564" s="499"/>
      <c r="S564" s="499"/>
      <c r="T564" s="499"/>
      <c r="U564" s="499"/>
      <c r="V564" s="499"/>
      <c r="W564" s="499"/>
      <c r="X564" s="499"/>
      <c r="Y564" s="499"/>
      <c r="Z564" s="596"/>
      <c r="AA564" s="596"/>
      <c r="AB564" s="596"/>
      <c r="AC564" s="596"/>
      <c r="AD564" s="596"/>
      <c r="AE564" s="596"/>
      <c r="AF564" s="596"/>
      <c r="AG564" s="596"/>
      <c r="AH564" s="596"/>
      <c r="AI564" s="596"/>
      <c r="AJ564" s="596"/>
      <c r="AK564" s="596"/>
      <c r="AL564" s="596"/>
      <c r="AM564" s="596"/>
      <c r="AN564" s="596"/>
      <c r="AO564" s="313"/>
      <c r="AP564" s="313"/>
      <c r="AQ564" s="313"/>
      <c r="AR564" s="313"/>
      <c r="AS564" s="313"/>
      <c r="AT564" s="313"/>
      <c r="AU564" s="313"/>
      <c r="AV564" s="313"/>
      <c r="AW564" s="313"/>
      <c r="AX564" s="313"/>
      <c r="AY564" s="313"/>
      <c r="AZ564" s="313"/>
      <c r="BA564" s="313"/>
    </row>
    <row r="565" spans="1:53">
      <c r="A565" s="108"/>
      <c r="B565" s="108"/>
      <c r="C565" s="108"/>
      <c r="D565" s="120"/>
      <c r="E565" s="261"/>
      <c r="F565" s="261"/>
      <c r="G565" s="262"/>
      <c r="H565" s="390"/>
      <c r="I565" s="390"/>
      <c r="J565" s="391"/>
      <c r="K565" s="390"/>
      <c r="L565" s="390"/>
      <c r="M565" s="390"/>
      <c r="N565" s="390"/>
      <c r="O565" s="390"/>
      <c r="P565" s="390"/>
      <c r="Q565" s="499"/>
      <c r="R565" s="499"/>
      <c r="S565" s="499"/>
      <c r="T565" s="499"/>
      <c r="U565" s="499"/>
      <c r="V565" s="499"/>
      <c r="W565" s="499"/>
      <c r="X565" s="499"/>
      <c r="Y565" s="499"/>
      <c r="Z565" s="596"/>
      <c r="AA565" s="596"/>
      <c r="AB565" s="596"/>
      <c r="AC565" s="596"/>
      <c r="AD565" s="596"/>
      <c r="AE565" s="596"/>
      <c r="AF565" s="596"/>
      <c r="AG565" s="596"/>
      <c r="AH565" s="596"/>
      <c r="AI565" s="596"/>
      <c r="AJ565" s="596"/>
      <c r="AK565" s="596"/>
      <c r="AL565" s="596"/>
      <c r="AM565" s="596"/>
      <c r="AN565" s="596"/>
      <c r="AO565" s="313"/>
      <c r="AP565" s="313"/>
      <c r="AQ565" s="313"/>
      <c r="AR565" s="313"/>
      <c r="AS565" s="313"/>
      <c r="AT565" s="313"/>
      <c r="AU565" s="313"/>
      <c r="AV565" s="313"/>
      <c r="AW565" s="313"/>
      <c r="AX565" s="313"/>
      <c r="AY565" s="313"/>
      <c r="AZ565" s="313"/>
      <c r="BA565" s="313"/>
    </row>
  </sheetData>
  <mergeCells count="177">
    <mergeCell ref="B150:B156"/>
    <mergeCell ref="C150:C156"/>
    <mergeCell ref="C214:C220"/>
    <mergeCell ref="B214:B220"/>
    <mergeCell ref="BB270:BB272"/>
    <mergeCell ref="A298:AZ298"/>
    <mergeCell ref="BB143:BB144"/>
    <mergeCell ref="B37:B43"/>
    <mergeCell ref="C37:C43"/>
    <mergeCell ref="C122:C128"/>
    <mergeCell ref="B129:B135"/>
    <mergeCell ref="C129:C135"/>
    <mergeCell ref="B136:B142"/>
    <mergeCell ref="C136:C142"/>
    <mergeCell ref="C235:C241"/>
    <mergeCell ref="B242:B248"/>
    <mergeCell ref="C51:C57"/>
    <mergeCell ref="C58:C64"/>
    <mergeCell ref="C65:C71"/>
    <mergeCell ref="B72:B78"/>
    <mergeCell ref="B51:B57"/>
    <mergeCell ref="C44:C50"/>
    <mergeCell ref="B200:B206"/>
    <mergeCell ref="C200:C206"/>
    <mergeCell ref="B221:B227"/>
    <mergeCell ref="C221:C227"/>
    <mergeCell ref="B235:B241"/>
    <mergeCell ref="B107:B113"/>
    <mergeCell ref="C107:C113"/>
    <mergeCell ref="C171:C177"/>
    <mergeCell ref="B115:B121"/>
    <mergeCell ref="T7:V7"/>
    <mergeCell ref="C115:C121"/>
    <mergeCell ref="C207:C213"/>
    <mergeCell ref="B178:B184"/>
    <mergeCell ref="B122:B128"/>
    <mergeCell ref="B207:B213"/>
    <mergeCell ref="C186:C192"/>
    <mergeCell ref="B157:B163"/>
    <mergeCell ref="C157:C163"/>
    <mergeCell ref="B171:B177"/>
    <mergeCell ref="B193:B199"/>
    <mergeCell ref="C193:C199"/>
    <mergeCell ref="C178:C184"/>
    <mergeCell ref="B186:B192"/>
    <mergeCell ref="B143:B149"/>
    <mergeCell ref="C143:C149"/>
    <mergeCell ref="B164:B170"/>
    <mergeCell ref="C164:C170"/>
    <mergeCell ref="C228:C234"/>
    <mergeCell ref="AO7:AS7"/>
    <mergeCell ref="K7:M7"/>
    <mergeCell ref="N7:P7"/>
    <mergeCell ref="Q7:S7"/>
    <mergeCell ref="AE7:AI7"/>
    <mergeCell ref="Z7:AD7"/>
    <mergeCell ref="B6:B8"/>
    <mergeCell ref="C100:C106"/>
    <mergeCell ref="B100:B106"/>
    <mergeCell ref="A35:BB35"/>
    <mergeCell ref="A32:BB32"/>
    <mergeCell ref="A33:BB33"/>
    <mergeCell ref="A34:K34"/>
    <mergeCell ref="B79:B85"/>
    <mergeCell ref="C79:C85"/>
    <mergeCell ref="B93:B99"/>
    <mergeCell ref="C93:C99"/>
    <mergeCell ref="B86:B92"/>
    <mergeCell ref="C86:C92"/>
    <mergeCell ref="B65:B71"/>
    <mergeCell ref="B44:B50"/>
    <mergeCell ref="C72:C78"/>
    <mergeCell ref="B58:B64"/>
    <mergeCell ref="A2:BB2"/>
    <mergeCell ref="A3:BB3"/>
    <mergeCell ref="A4:BB4"/>
    <mergeCell ref="A5:AO5"/>
    <mergeCell ref="A6:A8"/>
    <mergeCell ref="H6:BA6"/>
    <mergeCell ref="BB6:BB8"/>
    <mergeCell ref="AJ7:AN7"/>
    <mergeCell ref="BB18:BB31"/>
    <mergeCell ref="E6:G6"/>
    <mergeCell ref="A10:C16"/>
    <mergeCell ref="BB10:BB16"/>
    <mergeCell ref="A17:BB17"/>
    <mergeCell ref="A18:C24"/>
    <mergeCell ref="AT7:AX7"/>
    <mergeCell ref="A25:C31"/>
    <mergeCell ref="AY7:BA7"/>
    <mergeCell ref="E7:E8"/>
    <mergeCell ref="F7:F8"/>
    <mergeCell ref="G7:G8"/>
    <mergeCell ref="H7:J7"/>
    <mergeCell ref="W7:Y7"/>
    <mergeCell ref="C6:C8"/>
    <mergeCell ref="D6:D8"/>
    <mergeCell ref="B228:B234"/>
    <mergeCell ref="C242:C248"/>
    <mergeCell ref="B316:B322"/>
    <mergeCell ref="B249:B255"/>
    <mergeCell ref="A300:BB300"/>
    <mergeCell ref="B302:B308"/>
    <mergeCell ref="C302:C308"/>
    <mergeCell ref="B309:B315"/>
    <mergeCell ref="C309:C315"/>
    <mergeCell ref="C249:C255"/>
    <mergeCell ref="BB291:BB297"/>
    <mergeCell ref="B277:B283"/>
    <mergeCell ref="C277:C283"/>
    <mergeCell ref="B256:B262"/>
    <mergeCell ref="C256:C262"/>
    <mergeCell ref="B270:B276"/>
    <mergeCell ref="A291:A297"/>
    <mergeCell ref="B291:B297"/>
    <mergeCell ref="C291:C297"/>
    <mergeCell ref="B284:B290"/>
    <mergeCell ref="C284:C290"/>
    <mergeCell ref="B263:B269"/>
    <mergeCell ref="C263:C269"/>
    <mergeCell ref="A299:AZ299"/>
    <mergeCell ref="BB386:BB392"/>
    <mergeCell ref="B393:B399"/>
    <mergeCell ref="C393:C399"/>
    <mergeCell ref="B414:B420"/>
    <mergeCell ref="C414:C420"/>
    <mergeCell ref="B421:B427"/>
    <mergeCell ref="B407:B413"/>
    <mergeCell ref="B330:B336"/>
    <mergeCell ref="C330:C336"/>
    <mergeCell ref="B344:B350"/>
    <mergeCell ref="C344:C350"/>
    <mergeCell ref="B337:B343"/>
    <mergeCell ref="C337:C343"/>
    <mergeCell ref="A443:C449"/>
    <mergeCell ref="A457:C463"/>
    <mergeCell ref="A386:A392"/>
    <mergeCell ref="B386:B392"/>
    <mergeCell ref="C386:C392"/>
    <mergeCell ref="B351:B357"/>
    <mergeCell ref="B358:B364"/>
    <mergeCell ref="C351:C364"/>
    <mergeCell ref="B428:B434"/>
    <mergeCell ref="C428:C434"/>
    <mergeCell ref="B365:B371"/>
    <mergeCell ref="C365:C371"/>
    <mergeCell ref="B372:B378"/>
    <mergeCell ref="C372:C378"/>
    <mergeCell ref="C407:C413"/>
    <mergeCell ref="B400:B406"/>
    <mergeCell ref="C400:C406"/>
    <mergeCell ref="B379:B385"/>
    <mergeCell ref="C379:C385"/>
    <mergeCell ref="BB428:BB434"/>
    <mergeCell ref="A476:G476"/>
    <mergeCell ref="C270:C276"/>
    <mergeCell ref="C316:C322"/>
    <mergeCell ref="B323:B329"/>
    <mergeCell ref="C323:C329"/>
    <mergeCell ref="BB457:BB463"/>
    <mergeCell ref="A482:D482"/>
    <mergeCell ref="A421:A427"/>
    <mergeCell ref="C421:C427"/>
    <mergeCell ref="A480:K480"/>
    <mergeCell ref="A471:BB471"/>
    <mergeCell ref="A474:AY474"/>
    <mergeCell ref="BB450:BB456"/>
    <mergeCell ref="A464:C470"/>
    <mergeCell ref="A428:A434"/>
    <mergeCell ref="BB464:BB470"/>
    <mergeCell ref="BB421:BB427"/>
    <mergeCell ref="A479:K479"/>
    <mergeCell ref="A450:C456"/>
    <mergeCell ref="BB443:BB449"/>
    <mergeCell ref="A435:BB435"/>
    <mergeCell ref="A436:C442"/>
    <mergeCell ref="BB436:BB442"/>
  </mergeCells>
  <phoneticPr fontId="42" type="noConversion"/>
  <pageMargins left="0.6692913385826772" right="0.23622047244094491" top="0.46" bottom="0.23622047244094491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2" manualBreakCount="12">
    <brk id="43" max="53" man="1"/>
    <brk id="85" max="53" man="1"/>
    <brk id="121" max="53" man="1"/>
    <brk id="161" max="53" man="1"/>
    <brk id="220" max="53" man="1"/>
    <brk id="273" max="53" man="1"/>
    <brk id="313" max="53" man="1"/>
    <brk id="357" max="53" man="1"/>
    <brk id="392" max="53" man="1"/>
    <brk id="427" max="53" man="1"/>
    <brk id="463" max="53" man="1"/>
    <brk id="481" max="53" man="1"/>
  </rowBreaks>
  <colBreaks count="1" manualBreakCount="1">
    <brk id="25" max="4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6"/>
  <sheetViews>
    <sheetView view="pageBreakPreview" zoomScale="75" zoomScaleNormal="70" zoomScaleSheetLayoutView="75" workbookViewId="0">
      <pane xSplit="2" ySplit="9" topLeftCell="C25" activePane="bottomRight" state="frozen"/>
      <selection pane="topRight" activeCell="C1" sqref="C1"/>
      <selection pane="bottomLeft" activeCell="A7" sqref="A7"/>
      <selection pane="bottomRight" activeCell="A18" sqref="A18:AQ18"/>
    </sheetView>
  </sheetViews>
  <sheetFormatPr defaultColWidth="9.109375" defaultRowHeight="13.8"/>
  <cols>
    <col min="1" max="1" width="4" style="149" customWidth="1"/>
    <col min="2" max="2" width="36" style="150" customWidth="1"/>
    <col min="3" max="4" width="14.88671875" style="150" customWidth="1"/>
    <col min="5" max="5" width="7.33203125" style="150" customWidth="1"/>
    <col min="6" max="6" width="8" style="150" customWidth="1"/>
    <col min="7" max="7" width="7.88671875" style="150" customWidth="1"/>
    <col min="8" max="9" width="6.44140625" style="150" customWidth="1"/>
    <col min="10" max="10" width="4.6640625" style="150" bestFit="1" customWidth="1"/>
    <col min="11" max="11" width="6.109375" style="150" bestFit="1" customWidth="1"/>
    <col min="12" max="12" width="6.109375" style="150" customWidth="1"/>
    <col min="13" max="13" width="4.6640625" style="150" bestFit="1" customWidth="1"/>
    <col min="14" max="14" width="6.109375" style="150" bestFit="1" customWidth="1"/>
    <col min="15" max="15" width="5.44140625" style="150" customWidth="1"/>
    <col min="16" max="16" width="4.33203125" style="150" customWidth="1"/>
    <col min="17" max="18" width="6.109375" style="150" customWidth="1"/>
    <col min="19" max="19" width="4.44140625" style="150" customWidth="1"/>
    <col min="20" max="20" width="6.109375" style="150" bestFit="1" customWidth="1"/>
    <col min="21" max="21" width="5.33203125" style="150" customWidth="1"/>
    <col min="22" max="22" width="4.33203125" style="150" customWidth="1"/>
    <col min="23" max="23" width="6.109375" style="150" bestFit="1" customWidth="1"/>
    <col min="24" max="24" width="5.109375" style="150" customWidth="1"/>
    <col min="25" max="25" width="4.6640625" style="150" customWidth="1"/>
    <col min="26" max="26" width="6.109375" style="150" bestFit="1" customWidth="1"/>
    <col min="27" max="27" width="5" style="150" customWidth="1"/>
    <col min="28" max="28" width="6" style="150" customWidth="1"/>
    <col min="29" max="29" width="6.109375" style="150" bestFit="1" customWidth="1"/>
    <col min="30" max="30" width="4.5546875" style="150" customWidth="1"/>
    <col min="31" max="31" width="4.88671875" style="150" customWidth="1"/>
    <col min="32" max="32" width="6.109375" style="150" bestFit="1" customWidth="1"/>
    <col min="33" max="33" width="5.109375" style="150" customWidth="1"/>
    <col min="34" max="34" width="4.44140625" style="150" customWidth="1"/>
    <col min="35" max="35" width="6.109375" style="150" bestFit="1" customWidth="1"/>
    <col min="36" max="37" width="5.109375" style="150" customWidth="1"/>
    <col min="38" max="38" width="6.109375" style="150" bestFit="1" customWidth="1"/>
    <col min="39" max="39" width="6" style="150" customWidth="1"/>
    <col min="40" max="40" width="5.109375" style="150" customWidth="1"/>
    <col min="41" max="41" width="6.33203125" style="150" bestFit="1" customWidth="1"/>
    <col min="42" max="42" width="6.33203125" style="150" customWidth="1"/>
    <col min="43" max="43" width="8.109375" style="150" customWidth="1"/>
    <col min="44" max="16384" width="9.109375" style="150"/>
  </cols>
  <sheetData>
    <row r="1" spans="1:43">
      <c r="AF1" s="1166" t="s">
        <v>255</v>
      </c>
      <c r="AG1" s="1166"/>
      <c r="AH1" s="1166"/>
      <c r="AI1" s="1166"/>
      <c r="AJ1" s="1166"/>
      <c r="AK1" s="1166"/>
      <c r="AL1" s="1166"/>
      <c r="AM1" s="1166"/>
      <c r="AN1" s="1166"/>
    </row>
    <row r="2" spans="1:43" s="119" customFormat="1" ht="15.75" customHeight="1">
      <c r="A2" s="1178" t="s">
        <v>402</v>
      </c>
      <c r="B2" s="1178"/>
      <c r="C2" s="1178"/>
      <c r="D2" s="1178"/>
      <c r="E2" s="1178"/>
      <c r="F2" s="1178"/>
      <c r="G2" s="1178"/>
      <c r="H2" s="1178"/>
      <c r="I2" s="1178"/>
      <c r="J2" s="1178"/>
      <c r="K2" s="1178"/>
      <c r="L2" s="1178"/>
      <c r="M2" s="1178"/>
      <c r="N2" s="1178"/>
      <c r="O2" s="1178"/>
      <c r="P2" s="1178"/>
      <c r="Q2" s="1178"/>
      <c r="R2" s="1178"/>
      <c r="S2" s="1178"/>
      <c r="T2" s="1178"/>
      <c r="U2" s="1178"/>
      <c r="V2" s="1178"/>
      <c r="W2" s="1178"/>
      <c r="X2" s="1178"/>
      <c r="Y2" s="1178"/>
      <c r="Z2" s="1178"/>
      <c r="AA2" s="1178"/>
      <c r="AB2" s="1178"/>
      <c r="AC2" s="1178"/>
      <c r="AD2" s="1178"/>
      <c r="AE2" s="1178"/>
      <c r="AF2" s="1178"/>
      <c r="AG2" s="1178"/>
      <c r="AH2" s="1178"/>
      <c r="AI2" s="1178"/>
      <c r="AJ2" s="1178"/>
      <c r="AK2" s="1178"/>
      <c r="AL2" s="1178"/>
      <c r="AM2" s="1178"/>
      <c r="AN2" s="1178"/>
      <c r="AO2" s="1178"/>
      <c r="AP2" s="128"/>
      <c r="AQ2" s="128"/>
    </row>
    <row r="3" spans="1:43" s="119" customFormat="1" ht="15.7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1:43" s="35" customFormat="1" thickBot="1">
      <c r="A4" s="40"/>
    </row>
    <row r="5" spans="1:43" s="35" customFormat="1" ht="12.75" customHeight="1" thickBot="1">
      <c r="A5" s="1169" t="s">
        <v>360</v>
      </c>
      <c r="B5" s="1171" t="s">
        <v>6</v>
      </c>
      <c r="C5" s="1171" t="s">
        <v>246</v>
      </c>
      <c r="D5" s="1179" t="s">
        <v>403</v>
      </c>
      <c r="E5" s="1173" t="s">
        <v>403</v>
      </c>
      <c r="F5" s="1174"/>
      <c r="G5" s="1174"/>
      <c r="H5" s="1181" t="s">
        <v>220</v>
      </c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2"/>
      <c r="AJ5" s="1182"/>
      <c r="AK5" s="1182"/>
      <c r="AL5" s="1182"/>
      <c r="AM5" s="1182"/>
      <c r="AN5" s="1182"/>
      <c r="AO5" s="1182"/>
      <c r="AP5" s="1182"/>
      <c r="AQ5" s="1183"/>
    </row>
    <row r="6" spans="1:43" s="35" customFormat="1" ht="66.75" customHeight="1">
      <c r="A6" s="1170"/>
      <c r="B6" s="1172"/>
      <c r="C6" s="1172"/>
      <c r="D6" s="1180"/>
      <c r="E6" s="1175"/>
      <c r="F6" s="1176"/>
      <c r="G6" s="1176"/>
      <c r="H6" s="976" t="s">
        <v>377</v>
      </c>
      <c r="I6" s="976"/>
      <c r="J6" s="976"/>
      <c r="K6" s="976" t="s">
        <v>378</v>
      </c>
      <c r="L6" s="976"/>
      <c r="M6" s="976"/>
      <c r="N6" s="976" t="s">
        <v>382</v>
      </c>
      <c r="O6" s="976"/>
      <c r="P6" s="976"/>
      <c r="Q6" s="976" t="s">
        <v>384</v>
      </c>
      <c r="R6" s="976"/>
      <c r="S6" s="976"/>
      <c r="T6" s="976" t="s">
        <v>385</v>
      </c>
      <c r="U6" s="976"/>
      <c r="V6" s="976"/>
      <c r="W6" s="976" t="s">
        <v>386</v>
      </c>
      <c r="X6" s="976"/>
      <c r="Y6" s="976"/>
      <c r="Z6" s="976" t="s">
        <v>388</v>
      </c>
      <c r="AA6" s="976"/>
      <c r="AB6" s="976"/>
      <c r="AC6" s="976" t="s">
        <v>389</v>
      </c>
      <c r="AD6" s="976"/>
      <c r="AE6" s="976"/>
      <c r="AF6" s="976" t="s">
        <v>390</v>
      </c>
      <c r="AG6" s="976"/>
      <c r="AH6" s="976"/>
      <c r="AI6" s="976" t="s">
        <v>392</v>
      </c>
      <c r="AJ6" s="976"/>
      <c r="AK6" s="976"/>
      <c r="AL6" s="976" t="s">
        <v>393</v>
      </c>
      <c r="AM6" s="976"/>
      <c r="AN6" s="976"/>
      <c r="AO6" s="976" t="s">
        <v>394</v>
      </c>
      <c r="AP6" s="976"/>
      <c r="AQ6" s="1177"/>
    </row>
    <row r="7" spans="1:43" s="104" customFormat="1" ht="27" thickBot="1">
      <c r="A7" s="102"/>
      <c r="B7" s="103"/>
      <c r="C7" s="103"/>
      <c r="D7" s="103"/>
      <c r="E7" s="101" t="s">
        <v>380</v>
      </c>
      <c r="F7" s="101" t="s">
        <v>381</v>
      </c>
      <c r="G7" s="101" t="s">
        <v>379</v>
      </c>
      <c r="H7" s="101" t="s">
        <v>380</v>
      </c>
      <c r="I7" s="101" t="s">
        <v>381</v>
      </c>
      <c r="J7" s="101" t="s">
        <v>379</v>
      </c>
      <c r="K7" s="101" t="s">
        <v>380</v>
      </c>
      <c r="L7" s="101" t="s">
        <v>381</v>
      </c>
      <c r="M7" s="101" t="s">
        <v>379</v>
      </c>
      <c r="N7" s="101" t="s">
        <v>380</v>
      </c>
      <c r="O7" s="101" t="s">
        <v>381</v>
      </c>
      <c r="P7" s="101" t="s">
        <v>379</v>
      </c>
      <c r="Q7" s="101" t="s">
        <v>380</v>
      </c>
      <c r="R7" s="101" t="s">
        <v>381</v>
      </c>
      <c r="S7" s="101" t="s">
        <v>379</v>
      </c>
      <c r="T7" s="101" t="s">
        <v>380</v>
      </c>
      <c r="U7" s="101" t="s">
        <v>381</v>
      </c>
      <c r="V7" s="101" t="s">
        <v>379</v>
      </c>
      <c r="W7" s="101" t="s">
        <v>380</v>
      </c>
      <c r="X7" s="101" t="s">
        <v>381</v>
      </c>
      <c r="Y7" s="101" t="s">
        <v>379</v>
      </c>
      <c r="Z7" s="101" t="s">
        <v>380</v>
      </c>
      <c r="AA7" s="101" t="s">
        <v>381</v>
      </c>
      <c r="AB7" s="101" t="s">
        <v>379</v>
      </c>
      <c r="AC7" s="101" t="s">
        <v>380</v>
      </c>
      <c r="AD7" s="101" t="s">
        <v>381</v>
      </c>
      <c r="AE7" s="101" t="s">
        <v>379</v>
      </c>
      <c r="AF7" s="101" t="s">
        <v>380</v>
      </c>
      <c r="AG7" s="101" t="s">
        <v>381</v>
      </c>
      <c r="AH7" s="101" t="s">
        <v>379</v>
      </c>
      <c r="AI7" s="101" t="s">
        <v>380</v>
      </c>
      <c r="AJ7" s="101" t="s">
        <v>381</v>
      </c>
      <c r="AK7" s="101" t="s">
        <v>379</v>
      </c>
      <c r="AL7" s="101" t="s">
        <v>380</v>
      </c>
      <c r="AM7" s="101" t="s">
        <v>381</v>
      </c>
      <c r="AN7" s="101" t="s">
        <v>379</v>
      </c>
      <c r="AO7" s="101" t="s">
        <v>380</v>
      </c>
      <c r="AP7" s="101" t="s">
        <v>381</v>
      </c>
      <c r="AQ7" s="126" t="s">
        <v>379</v>
      </c>
    </row>
    <row r="8" spans="1:43" s="35" customFormat="1" ht="12.75" customHeight="1" thickBot="1">
      <c r="A8" s="1167" t="s">
        <v>309</v>
      </c>
      <c r="B8" s="1168"/>
      <c r="C8" s="1168"/>
      <c r="D8" s="1168"/>
      <c r="E8" s="1168"/>
      <c r="F8" s="1168"/>
      <c r="G8" s="1168"/>
      <c r="H8" s="1168"/>
      <c r="I8" s="1168"/>
      <c r="J8" s="1168"/>
      <c r="K8" s="1168"/>
      <c r="L8" s="1168"/>
      <c r="M8" s="1168"/>
      <c r="N8" s="1168"/>
      <c r="O8" s="1168"/>
      <c r="P8" s="1168"/>
      <c r="Q8" s="1168"/>
      <c r="R8" s="1168"/>
      <c r="S8" s="1168"/>
      <c r="T8" s="1168"/>
      <c r="U8" s="1168"/>
      <c r="V8" s="1168"/>
      <c r="W8" s="1168"/>
      <c r="X8" s="1168"/>
      <c r="Y8" s="1168"/>
      <c r="Z8" s="1168"/>
      <c r="AA8" s="1168"/>
      <c r="AB8" s="1168"/>
      <c r="AC8" s="1168"/>
      <c r="AD8" s="1168"/>
      <c r="AE8" s="1168"/>
      <c r="AF8" s="1168"/>
      <c r="AG8" s="1168"/>
      <c r="AH8" s="1168"/>
      <c r="AI8" s="1168"/>
      <c r="AJ8" s="1168"/>
      <c r="AK8" s="1168"/>
      <c r="AL8" s="1168"/>
      <c r="AM8" s="1168"/>
      <c r="AN8" s="1168"/>
      <c r="AO8" s="1168"/>
      <c r="AP8" s="1168"/>
      <c r="AQ8" s="1168"/>
    </row>
    <row r="9" spans="1:43" s="35" customFormat="1" ht="12.75" customHeight="1" thickBot="1">
      <c r="A9" s="1167" t="s">
        <v>221</v>
      </c>
      <c r="B9" s="1168"/>
      <c r="C9" s="1168"/>
      <c r="D9" s="1168"/>
      <c r="E9" s="1168"/>
      <c r="F9" s="1168"/>
      <c r="G9" s="1168"/>
      <c r="H9" s="1168"/>
      <c r="I9" s="1168"/>
      <c r="J9" s="1168"/>
      <c r="K9" s="1168"/>
      <c r="L9" s="1168"/>
      <c r="M9" s="1168"/>
      <c r="N9" s="1168"/>
      <c r="O9" s="1168"/>
      <c r="P9" s="1168"/>
      <c r="Q9" s="1168"/>
      <c r="R9" s="1168"/>
      <c r="S9" s="1168"/>
      <c r="T9" s="1168"/>
      <c r="U9" s="1168"/>
      <c r="V9" s="1168"/>
      <c r="W9" s="1168"/>
      <c r="X9" s="1168"/>
      <c r="Y9" s="1168"/>
      <c r="Z9" s="1168"/>
      <c r="AA9" s="1168"/>
      <c r="AB9" s="1168"/>
      <c r="AC9" s="1168"/>
      <c r="AD9" s="1168"/>
      <c r="AE9" s="1168"/>
      <c r="AF9" s="1168"/>
      <c r="AG9" s="1168"/>
      <c r="AH9" s="1168"/>
      <c r="AI9" s="1168"/>
      <c r="AJ9" s="1168"/>
      <c r="AK9" s="1168"/>
      <c r="AL9" s="1168"/>
      <c r="AM9" s="1168"/>
      <c r="AN9" s="1168"/>
      <c r="AO9" s="1168"/>
      <c r="AP9" s="1168"/>
      <c r="AQ9" s="1168"/>
    </row>
    <row r="10" spans="1:43" s="35" customFormat="1" ht="52.8">
      <c r="A10" s="130">
        <v>1</v>
      </c>
      <c r="B10" s="131" t="s">
        <v>310</v>
      </c>
      <c r="C10" s="132">
        <v>3740</v>
      </c>
      <c r="D10" s="133">
        <v>4300</v>
      </c>
      <c r="E10" s="133">
        <f>SUM(H10,K10,N10,Q10,T10,W10,Z10,AC10,AF10,AI10,AL10,AO10)</f>
        <v>4300</v>
      </c>
      <c r="F10" s="133">
        <f>SUM(I10,L10,O10,R10,U10,X10,AA10,AD10,AG10,AJ10,AM10,AP10)</f>
        <v>0</v>
      </c>
      <c r="G10" s="820">
        <f>SUM(F10/E10*100)</f>
        <v>0</v>
      </c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>
        <v>4300</v>
      </c>
      <c r="AP10" s="133"/>
      <c r="AQ10" s="38">
        <f>SUM(AP10/AO10*100)</f>
        <v>0</v>
      </c>
    </row>
    <row r="11" spans="1:43" s="35" customFormat="1" ht="66">
      <c r="A11" s="105">
        <v>2</v>
      </c>
      <c r="B11" s="36" t="s">
        <v>311</v>
      </c>
      <c r="C11" s="37">
        <v>73</v>
      </c>
      <c r="D11" s="38">
        <v>73</v>
      </c>
      <c r="E11" s="133">
        <f t="shared" ref="E11:E17" si="0">SUM(H11,K11,N11,Q11,T11,W11,Z11,AC11,AF11,AI11,AL11,AO11)</f>
        <v>73</v>
      </c>
      <c r="F11" s="133">
        <f t="shared" ref="F11:F17" si="1">SUM(I11,L11,O11,R11,U11,X11,AA11,AD11,AG11,AJ11,AM11,AP11)</f>
        <v>60</v>
      </c>
      <c r="G11" s="820">
        <f t="shared" ref="G11:G21" si="2">SUM(F11/E11*100)</f>
        <v>82.191780821917803</v>
      </c>
      <c r="H11" s="38">
        <v>4</v>
      </c>
      <c r="I11" s="38">
        <v>4</v>
      </c>
      <c r="J11" s="38">
        <f>SUM(I11/H11*100)</f>
        <v>100</v>
      </c>
      <c r="K11" s="38">
        <v>5</v>
      </c>
      <c r="L11" s="38">
        <v>5</v>
      </c>
      <c r="M11" s="38">
        <f>SUM(L11/K11*100)</f>
        <v>100</v>
      </c>
      <c r="N11" s="38">
        <v>1</v>
      </c>
      <c r="O11" s="38">
        <v>1</v>
      </c>
      <c r="P11" s="38">
        <f>SUM(O11/N11*100)</f>
        <v>100</v>
      </c>
      <c r="Q11" s="38">
        <v>1</v>
      </c>
      <c r="R11" s="38">
        <v>1</v>
      </c>
      <c r="S11" s="38">
        <f>SUM(R11/Q11*100)</f>
        <v>100</v>
      </c>
      <c r="T11" s="38">
        <v>7</v>
      </c>
      <c r="U11" s="38">
        <v>7</v>
      </c>
      <c r="V11" s="38">
        <f>SUM(U11/T11*100)</f>
        <v>100</v>
      </c>
      <c r="W11" s="38">
        <v>1</v>
      </c>
      <c r="X11" s="38">
        <v>1</v>
      </c>
      <c r="Y11" s="38">
        <f>SUM(X11/W11*100)</f>
        <v>100</v>
      </c>
      <c r="Z11" s="38">
        <v>10</v>
      </c>
      <c r="AA11" s="38">
        <v>10</v>
      </c>
      <c r="AB11" s="38">
        <f>SUM(AA11/Z11*100)</f>
        <v>100</v>
      </c>
      <c r="AC11" s="38">
        <v>23</v>
      </c>
      <c r="AD11" s="38">
        <v>23</v>
      </c>
      <c r="AE11" s="38">
        <f>SUM(AD11/AC11*100)</f>
        <v>100</v>
      </c>
      <c r="AF11" s="38">
        <v>4</v>
      </c>
      <c r="AG11" s="38">
        <v>4</v>
      </c>
      <c r="AH11" s="38">
        <f>SUM(AG11/AF11*100)</f>
        <v>100</v>
      </c>
      <c r="AI11" s="38">
        <v>4</v>
      </c>
      <c r="AJ11" s="38">
        <v>4</v>
      </c>
      <c r="AK11" s="38">
        <f>SUM(AJ11/AI11*100)</f>
        <v>100</v>
      </c>
      <c r="AL11" s="38">
        <v>5</v>
      </c>
      <c r="AM11" s="38"/>
      <c r="AN11" s="38">
        <f>SUM(AM11/AL11*100)</f>
        <v>0</v>
      </c>
      <c r="AO11" s="38">
        <v>8</v>
      </c>
      <c r="AP11" s="38"/>
      <c r="AQ11" s="38">
        <f>SUM(AP11/AO11*100)</f>
        <v>0</v>
      </c>
    </row>
    <row r="12" spans="1:43" s="35" customFormat="1" ht="79.2">
      <c r="A12" s="105">
        <v>3</v>
      </c>
      <c r="B12" s="131" t="s">
        <v>346</v>
      </c>
      <c r="C12" s="132">
        <v>20</v>
      </c>
      <c r="D12" s="133">
        <v>20</v>
      </c>
      <c r="E12" s="133">
        <f t="shared" si="0"/>
        <v>20</v>
      </c>
      <c r="F12" s="133">
        <f t="shared" si="1"/>
        <v>0</v>
      </c>
      <c r="G12" s="820">
        <f t="shared" si="2"/>
        <v>0</v>
      </c>
      <c r="H12" s="133"/>
      <c r="I12" s="133"/>
      <c r="J12" s="133"/>
      <c r="K12" s="133"/>
      <c r="L12" s="133"/>
      <c r="M12" s="133"/>
      <c r="N12" s="133"/>
      <c r="O12" s="133"/>
      <c r="P12" s="38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>
        <v>20</v>
      </c>
      <c r="AM12" s="133"/>
      <c r="AN12" s="133"/>
      <c r="AO12" s="133"/>
      <c r="AP12" s="133"/>
      <c r="AQ12" s="38" t="e">
        <f t="shared" ref="AQ12:AQ15" si="3">SUM(AP12/AO12*100)</f>
        <v>#DIV/0!</v>
      </c>
    </row>
    <row r="13" spans="1:43" s="35" customFormat="1" ht="56.25" customHeight="1">
      <c r="A13" s="105">
        <v>4</v>
      </c>
      <c r="B13" s="36" t="s">
        <v>355</v>
      </c>
      <c r="C13" s="37">
        <v>174</v>
      </c>
      <c r="D13" s="38">
        <v>100</v>
      </c>
      <c r="E13" s="133">
        <f t="shared" si="0"/>
        <v>100</v>
      </c>
      <c r="F13" s="133">
        <f t="shared" si="1"/>
        <v>59</v>
      </c>
      <c r="G13" s="820">
        <f t="shared" si="2"/>
        <v>59</v>
      </c>
      <c r="H13" s="38"/>
      <c r="I13" s="38"/>
      <c r="J13" s="38"/>
      <c r="K13" s="38"/>
      <c r="L13" s="38"/>
      <c r="M13" s="38"/>
      <c r="N13" s="38">
        <v>59</v>
      </c>
      <c r="O13" s="38">
        <v>59</v>
      </c>
      <c r="P13" s="38">
        <f t="shared" ref="P13" si="4">SUM(O13/N13*100)</f>
        <v>100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593">
        <v>41</v>
      </c>
      <c r="AP13" s="38"/>
      <c r="AQ13" s="38"/>
    </row>
    <row r="14" spans="1:43" s="35" customFormat="1" ht="66">
      <c r="A14" s="105">
        <v>5</v>
      </c>
      <c r="B14" s="36" t="s">
        <v>356</v>
      </c>
      <c r="C14" s="37">
        <v>4000</v>
      </c>
      <c r="D14" s="584">
        <v>2412</v>
      </c>
      <c r="E14" s="133">
        <f t="shared" si="0"/>
        <v>2412</v>
      </c>
      <c r="F14" s="133">
        <f t="shared" si="1"/>
        <v>0</v>
      </c>
      <c r="G14" s="820">
        <f t="shared" si="2"/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584">
        <v>2412</v>
      </c>
      <c r="AP14" s="584"/>
      <c r="AQ14" s="38">
        <f t="shared" si="3"/>
        <v>0</v>
      </c>
    </row>
    <row r="15" spans="1:43" s="35" customFormat="1" ht="39.6">
      <c r="A15" s="105">
        <v>6</v>
      </c>
      <c r="B15" s="131" t="s">
        <v>347</v>
      </c>
      <c r="C15" s="132">
        <v>1220</v>
      </c>
      <c r="D15" s="133">
        <v>1300</v>
      </c>
      <c r="E15" s="133">
        <f t="shared" si="0"/>
        <v>1300</v>
      </c>
      <c r="F15" s="133">
        <f t="shared" si="1"/>
        <v>1000</v>
      </c>
      <c r="G15" s="820">
        <f t="shared" si="2"/>
        <v>76.923076923076934</v>
      </c>
      <c r="H15" s="133">
        <v>2</v>
      </c>
      <c r="I15" s="133">
        <v>2</v>
      </c>
      <c r="J15" s="38">
        <f>SUM(I15/H15*100)</f>
        <v>100</v>
      </c>
      <c r="K15" s="133">
        <v>162</v>
      </c>
      <c r="L15" s="133">
        <v>162</v>
      </c>
      <c r="M15" s="38">
        <f>SUM(L15/K15*100)</f>
        <v>100</v>
      </c>
      <c r="N15" s="133">
        <v>0</v>
      </c>
      <c r="O15" s="133">
        <v>0</v>
      </c>
      <c r="P15" s="133"/>
      <c r="Q15" s="133">
        <v>2</v>
      </c>
      <c r="R15" s="133">
        <v>2</v>
      </c>
      <c r="S15" s="38">
        <f>SUM(R15/Q15*100)</f>
        <v>100</v>
      </c>
      <c r="T15" s="133">
        <v>450</v>
      </c>
      <c r="U15" s="133">
        <v>450</v>
      </c>
      <c r="V15" s="38">
        <f>SUM(U15/T15*100)</f>
        <v>100</v>
      </c>
      <c r="W15" s="133">
        <v>170</v>
      </c>
      <c r="X15" s="595">
        <v>170</v>
      </c>
      <c r="Y15" s="38">
        <f>SUM(X15/W15*100)</f>
        <v>100</v>
      </c>
      <c r="Z15" s="133">
        <v>214</v>
      </c>
      <c r="AA15" s="133">
        <v>214</v>
      </c>
      <c r="AB15" s="38">
        <f>SUM(AA15/Z15*100)</f>
        <v>100</v>
      </c>
      <c r="AC15" s="133"/>
      <c r="AD15" s="133"/>
      <c r="AE15" s="133"/>
      <c r="AF15" s="133"/>
      <c r="AG15" s="133"/>
      <c r="AH15" s="133"/>
      <c r="AI15" s="133">
        <v>100</v>
      </c>
      <c r="AJ15" s="133"/>
      <c r="AK15" s="38">
        <f>SUM(AJ15/AI15*100)</f>
        <v>0</v>
      </c>
      <c r="AL15" s="133">
        <v>100</v>
      </c>
      <c r="AM15" s="133"/>
      <c r="AN15" s="38">
        <f>SUM(AM15/AL15*100)</f>
        <v>0</v>
      </c>
      <c r="AO15" s="133">
        <v>100</v>
      </c>
      <c r="AP15" s="133"/>
      <c r="AQ15" s="38">
        <f t="shared" si="3"/>
        <v>0</v>
      </c>
    </row>
    <row r="16" spans="1:43" s="35" customFormat="1" ht="39.6">
      <c r="A16" s="105">
        <v>7</v>
      </c>
      <c r="B16" s="36" t="s">
        <v>348</v>
      </c>
      <c r="C16" s="37">
        <v>28</v>
      </c>
      <c r="D16" s="584">
        <v>27</v>
      </c>
      <c r="E16" s="133">
        <f t="shared" si="0"/>
        <v>27</v>
      </c>
      <c r="F16" s="133">
        <f t="shared" si="1"/>
        <v>27</v>
      </c>
      <c r="G16" s="820">
        <f t="shared" si="2"/>
        <v>100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>
        <v>14</v>
      </c>
      <c r="AA16" s="38">
        <v>14</v>
      </c>
      <c r="AB16" s="38">
        <f>SUM(AA16/Z16*100)</f>
        <v>100</v>
      </c>
      <c r="AC16" s="38">
        <v>13</v>
      </c>
      <c r="AD16" s="38">
        <v>13</v>
      </c>
      <c r="AE16" s="38">
        <f>SUM(AD16/AC16*100)</f>
        <v>100</v>
      </c>
      <c r="AF16" s="584"/>
      <c r="AG16" s="38"/>
      <c r="AH16" s="584"/>
      <c r="AI16" s="584"/>
      <c r="AJ16" s="584"/>
      <c r="AK16" s="584"/>
      <c r="AL16" s="584"/>
      <c r="AM16" s="584"/>
      <c r="AN16" s="584"/>
      <c r="AO16" s="584"/>
      <c r="AP16" s="38"/>
      <c r="AQ16" s="38"/>
    </row>
    <row r="17" spans="1:43" s="35" customFormat="1" ht="26.4">
      <c r="A17" s="105">
        <v>8</v>
      </c>
      <c r="B17" s="36" t="s">
        <v>349</v>
      </c>
      <c r="C17" s="37">
        <v>2</v>
      </c>
      <c r="D17" s="38">
        <v>0</v>
      </c>
      <c r="E17" s="133">
        <f t="shared" si="0"/>
        <v>0</v>
      </c>
      <c r="F17" s="133">
        <f t="shared" si="1"/>
        <v>0</v>
      </c>
      <c r="G17" s="820" t="e">
        <f t="shared" si="2"/>
        <v>#DIV/0!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>
        <v>0</v>
      </c>
      <c r="AP17" s="38">
        <v>0</v>
      </c>
      <c r="AQ17" s="38"/>
    </row>
    <row r="18" spans="1:43" s="35" customFormat="1" ht="12.75" customHeight="1" thickBot="1">
      <c r="A18" s="1164" t="s">
        <v>222</v>
      </c>
      <c r="B18" s="1165"/>
      <c r="C18" s="1165"/>
      <c r="D18" s="1165"/>
      <c r="E18" s="1165"/>
      <c r="F18" s="1165"/>
      <c r="G18" s="1165"/>
      <c r="H18" s="1165"/>
      <c r="I18" s="1165"/>
      <c r="J18" s="1165"/>
      <c r="K18" s="1165"/>
      <c r="L18" s="1165"/>
      <c r="M18" s="1165"/>
      <c r="N18" s="1165"/>
      <c r="O18" s="1165"/>
      <c r="P18" s="1165"/>
      <c r="Q18" s="1165"/>
      <c r="R18" s="1165"/>
      <c r="S18" s="1165"/>
      <c r="T18" s="1165"/>
      <c r="U18" s="1165"/>
      <c r="V18" s="1165"/>
      <c r="W18" s="1165"/>
      <c r="X18" s="1165"/>
      <c r="Y18" s="1165"/>
      <c r="Z18" s="1165"/>
      <c r="AA18" s="1165"/>
      <c r="AB18" s="1165"/>
      <c r="AC18" s="1165"/>
      <c r="AD18" s="1165"/>
      <c r="AE18" s="1165"/>
      <c r="AF18" s="1165"/>
      <c r="AG18" s="1165"/>
      <c r="AH18" s="1165"/>
      <c r="AI18" s="1165"/>
      <c r="AJ18" s="1165"/>
      <c r="AK18" s="1165"/>
      <c r="AL18" s="1165"/>
      <c r="AM18" s="1165"/>
      <c r="AN18" s="1165"/>
      <c r="AO18" s="1165"/>
      <c r="AP18" s="1165"/>
      <c r="AQ18" s="1165"/>
    </row>
    <row r="19" spans="1:43" s="35" customFormat="1" ht="68.25" customHeight="1">
      <c r="A19" s="130">
        <v>1</v>
      </c>
      <c r="B19" s="134" t="s">
        <v>350</v>
      </c>
      <c r="C19" s="129">
        <v>100</v>
      </c>
      <c r="D19" s="129">
        <v>100</v>
      </c>
      <c r="E19" s="133">
        <f t="shared" ref="E19:F21" si="5">SUM(H19,K19,N19,Q19,T19,W19,Z19,AC19,AF19,AI19,AL19,AO19)</f>
        <v>100</v>
      </c>
      <c r="F19" s="133">
        <f t="shared" si="5"/>
        <v>0</v>
      </c>
      <c r="G19" s="820">
        <f t="shared" si="2"/>
        <v>0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>
        <v>100</v>
      </c>
      <c r="AP19" s="133"/>
      <c r="AQ19" s="38">
        <f t="shared" ref="AQ19:AQ21" si="6">SUM(AP19/AO19*100)</f>
        <v>0</v>
      </c>
    </row>
    <row r="20" spans="1:43" s="35" customFormat="1" ht="53.4" thickBot="1">
      <c r="A20" s="105">
        <v>2</v>
      </c>
      <c r="B20" s="100" t="s">
        <v>351</v>
      </c>
      <c r="C20" s="107">
        <v>10</v>
      </c>
      <c r="D20" s="107">
        <v>10</v>
      </c>
      <c r="E20" s="133">
        <f t="shared" si="5"/>
        <v>10</v>
      </c>
      <c r="F20" s="133">
        <f t="shared" si="5"/>
        <v>0</v>
      </c>
      <c r="G20" s="820">
        <f t="shared" si="2"/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>
        <v>10</v>
      </c>
      <c r="AP20" s="38"/>
      <c r="AQ20" s="38">
        <f t="shared" si="6"/>
        <v>0</v>
      </c>
    </row>
    <row r="21" spans="1:43" s="35" customFormat="1" ht="27" thickBot="1">
      <c r="A21" s="106">
        <v>3</v>
      </c>
      <c r="B21" s="854" t="s">
        <v>404</v>
      </c>
      <c r="C21" s="101"/>
      <c r="D21" s="101">
        <v>100</v>
      </c>
      <c r="E21" s="133">
        <f t="shared" si="5"/>
        <v>100</v>
      </c>
      <c r="F21" s="133">
        <f t="shared" si="5"/>
        <v>0</v>
      </c>
      <c r="G21" s="820">
        <f t="shared" si="2"/>
        <v>0</v>
      </c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>
        <v>100</v>
      </c>
      <c r="AP21" s="127"/>
      <c r="AQ21" s="38">
        <f t="shared" si="6"/>
        <v>0</v>
      </c>
    </row>
    <row r="22" spans="1:43" s="35" customFormat="1" ht="12.75" customHeight="1" thickBot="1">
      <c r="A22" s="1167" t="s">
        <v>277</v>
      </c>
      <c r="B22" s="1168"/>
      <c r="C22" s="1168"/>
      <c r="D22" s="1168"/>
      <c r="E22" s="1168"/>
      <c r="F22" s="1168"/>
      <c r="G22" s="1168"/>
      <c r="H22" s="1168"/>
      <c r="I22" s="1168"/>
      <c r="J22" s="1168"/>
      <c r="K22" s="1168"/>
      <c r="L22" s="1168"/>
      <c r="M22" s="1168"/>
      <c r="N22" s="1168"/>
      <c r="O22" s="1168"/>
      <c r="P22" s="1168"/>
      <c r="Q22" s="1168"/>
      <c r="R22" s="1168"/>
      <c r="S22" s="1168"/>
      <c r="T22" s="1168"/>
      <c r="U22" s="1168"/>
      <c r="V22" s="1168"/>
      <c r="W22" s="1168"/>
      <c r="X22" s="1168"/>
      <c r="Y22" s="1168"/>
      <c r="Z22" s="1168"/>
      <c r="AA22" s="1168"/>
      <c r="AB22" s="1168"/>
      <c r="AC22" s="1168"/>
      <c r="AD22" s="1168"/>
      <c r="AE22" s="1168"/>
      <c r="AF22" s="1168"/>
      <c r="AG22" s="1168"/>
      <c r="AH22" s="1168"/>
      <c r="AI22" s="1168"/>
      <c r="AJ22" s="1168"/>
      <c r="AK22" s="1168"/>
      <c r="AL22" s="1168"/>
      <c r="AM22" s="1168"/>
      <c r="AN22" s="1168"/>
      <c r="AO22" s="1168"/>
      <c r="AP22" s="1168"/>
      <c r="AQ22" s="1168"/>
    </row>
    <row r="23" spans="1:43" s="35" customFormat="1" ht="12.75" customHeight="1" thickBot="1">
      <c r="A23" s="1167" t="s">
        <v>221</v>
      </c>
      <c r="B23" s="1168"/>
      <c r="C23" s="1168"/>
      <c r="D23" s="1168"/>
      <c r="E23" s="1168"/>
      <c r="F23" s="1168"/>
      <c r="G23" s="1168"/>
      <c r="H23" s="1168"/>
      <c r="I23" s="1168"/>
      <c r="J23" s="1168"/>
      <c r="K23" s="1168"/>
      <c r="L23" s="1168"/>
      <c r="M23" s="1168"/>
      <c r="N23" s="1168"/>
      <c r="O23" s="1168"/>
      <c r="P23" s="1168"/>
      <c r="Q23" s="1168"/>
      <c r="R23" s="1168"/>
      <c r="S23" s="1168"/>
      <c r="T23" s="1168"/>
      <c r="U23" s="1168"/>
      <c r="V23" s="1168"/>
      <c r="W23" s="1168"/>
      <c r="X23" s="1168"/>
      <c r="Y23" s="1168"/>
      <c r="Z23" s="1168"/>
      <c r="AA23" s="1168"/>
      <c r="AB23" s="1168"/>
      <c r="AC23" s="1168"/>
      <c r="AD23" s="1168"/>
      <c r="AE23" s="1168"/>
      <c r="AF23" s="1168"/>
      <c r="AG23" s="1168"/>
      <c r="AH23" s="1168"/>
      <c r="AI23" s="1168"/>
      <c r="AJ23" s="1168"/>
      <c r="AK23" s="1168"/>
      <c r="AL23" s="1168"/>
      <c r="AM23" s="1168"/>
      <c r="AN23" s="1168"/>
      <c r="AO23" s="1168"/>
      <c r="AP23" s="1168"/>
      <c r="AQ23" s="1168"/>
    </row>
    <row r="24" spans="1:43" s="35" customFormat="1" ht="66">
      <c r="A24" s="130">
        <v>1</v>
      </c>
      <c r="B24" s="131" t="s">
        <v>352</v>
      </c>
      <c r="C24" s="132">
        <v>1</v>
      </c>
      <c r="D24" s="133">
        <v>0</v>
      </c>
      <c r="E24" s="133">
        <f t="shared" ref="E24:E27" si="7">SUM(H24,K24,N24,Q24,T24,W24,Z24,AC24,AF24,AI24,AL24,AO24)</f>
        <v>0</v>
      </c>
      <c r="F24" s="133">
        <f t="shared" ref="F24:F27" si="8">SUM(I24,L24,O24,R24,U24,X24,AA24,AD24,AG24,AJ24,AM24,AP24)</f>
        <v>0</v>
      </c>
      <c r="G24" s="820" t="e">
        <f t="shared" ref="G24:G30" si="9">SUM(F24/E24*100)</f>
        <v>#DIV/0!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 t="e">
        <f>SUM(AM24/AL24*100)</f>
        <v>#DIV/0!</v>
      </c>
      <c r="AO24" s="133"/>
      <c r="AP24" s="133"/>
      <c r="AQ24" s="133"/>
    </row>
    <row r="25" spans="1:43" s="35" customFormat="1" ht="52.8">
      <c r="A25" s="105">
        <v>2</v>
      </c>
      <c r="B25" s="36" t="s">
        <v>405</v>
      </c>
      <c r="C25" s="37">
        <v>72</v>
      </c>
      <c r="D25" s="38">
        <v>72</v>
      </c>
      <c r="E25" s="133">
        <f t="shared" si="7"/>
        <v>72</v>
      </c>
      <c r="F25" s="133">
        <f t="shared" si="8"/>
        <v>0</v>
      </c>
      <c r="G25" s="820">
        <f t="shared" si="9"/>
        <v>0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133" t="e">
        <f>SUM(AM25/AL25*100)</f>
        <v>#DIV/0!</v>
      </c>
      <c r="AO25" s="38">
        <v>72</v>
      </c>
      <c r="AP25" s="38"/>
      <c r="AQ25" s="38">
        <f t="shared" ref="AQ25:AQ27" si="10">SUM(AP25/AO25*100)</f>
        <v>0</v>
      </c>
    </row>
    <row r="26" spans="1:43" s="35" customFormat="1" ht="52.8">
      <c r="A26" s="105">
        <v>3</v>
      </c>
      <c r="B26" s="36" t="s">
        <v>406</v>
      </c>
      <c r="C26" s="132">
        <v>33</v>
      </c>
      <c r="D26" s="133">
        <v>33</v>
      </c>
      <c r="E26" s="133">
        <f t="shared" si="7"/>
        <v>33</v>
      </c>
      <c r="F26" s="133">
        <f t="shared" si="8"/>
        <v>0</v>
      </c>
      <c r="G26" s="820">
        <f t="shared" si="9"/>
        <v>0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>
        <v>33</v>
      </c>
      <c r="AP26" s="133"/>
      <c r="AQ26" s="38">
        <f t="shared" si="10"/>
        <v>0</v>
      </c>
    </row>
    <row r="27" spans="1:43" s="35" customFormat="1" ht="79.2">
      <c r="A27" s="105">
        <v>4</v>
      </c>
      <c r="B27" s="36" t="s">
        <v>423</v>
      </c>
      <c r="C27" s="37">
        <v>3</v>
      </c>
      <c r="D27" s="38">
        <v>2</v>
      </c>
      <c r="E27" s="133">
        <f t="shared" si="7"/>
        <v>2</v>
      </c>
      <c r="F27" s="133">
        <f t="shared" si="8"/>
        <v>2</v>
      </c>
      <c r="G27" s="820">
        <f t="shared" si="9"/>
        <v>100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>
        <v>2</v>
      </c>
      <c r="X27" s="38">
        <v>2</v>
      </c>
      <c r="Y27" s="38">
        <f t="shared" ref="Y27" si="11">SUM(X27/W27*100)</f>
        <v>100</v>
      </c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 t="e">
        <f t="shared" si="10"/>
        <v>#DIV/0!</v>
      </c>
    </row>
    <row r="28" spans="1:43" s="35" customFormat="1" ht="12.75" customHeight="1" thickBot="1">
      <c r="A28" s="1164" t="s">
        <v>222</v>
      </c>
      <c r="B28" s="1165"/>
      <c r="C28" s="1165"/>
      <c r="D28" s="1165"/>
      <c r="E28" s="1165"/>
      <c r="F28" s="1165"/>
      <c r="G28" s="1165"/>
      <c r="H28" s="1165"/>
      <c r="I28" s="1165"/>
      <c r="J28" s="1165"/>
      <c r="K28" s="1165"/>
      <c r="L28" s="1165"/>
      <c r="M28" s="1165"/>
      <c r="N28" s="1165"/>
      <c r="O28" s="1165"/>
      <c r="P28" s="1165"/>
      <c r="Q28" s="1165"/>
      <c r="R28" s="1165"/>
      <c r="S28" s="1165"/>
      <c r="T28" s="1165"/>
      <c r="U28" s="1165"/>
      <c r="V28" s="1165"/>
      <c r="W28" s="1165"/>
      <c r="X28" s="1165"/>
      <c r="Y28" s="1165"/>
      <c r="Z28" s="1165"/>
      <c r="AA28" s="1165"/>
      <c r="AB28" s="1165"/>
      <c r="AC28" s="1165"/>
      <c r="AD28" s="1165"/>
      <c r="AE28" s="1165"/>
      <c r="AF28" s="1165"/>
      <c r="AG28" s="1165"/>
      <c r="AH28" s="1165"/>
      <c r="AI28" s="1165"/>
      <c r="AJ28" s="1165"/>
      <c r="AK28" s="1165"/>
      <c r="AL28" s="1165"/>
      <c r="AM28" s="1165"/>
      <c r="AN28" s="1165"/>
      <c r="AO28" s="1165"/>
      <c r="AP28" s="1165"/>
      <c r="AQ28" s="1165"/>
    </row>
    <row r="29" spans="1:43" s="35" customFormat="1" ht="79.2">
      <c r="A29" s="130">
        <v>1</v>
      </c>
      <c r="B29" s="134" t="s">
        <v>407</v>
      </c>
      <c r="C29" s="129">
        <v>93</v>
      </c>
      <c r="D29" s="129">
        <v>93.5</v>
      </c>
      <c r="E29" s="586">
        <f t="shared" ref="E29:F30" si="12">SUM(H29,K29,N29,Q29,T29,W29,Z29,AC29,AF29,AI29,AL29,AO29)</f>
        <v>93.5</v>
      </c>
      <c r="F29" s="133">
        <f t="shared" si="12"/>
        <v>0</v>
      </c>
      <c r="G29" s="820">
        <f t="shared" si="9"/>
        <v>0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29"/>
      <c r="AM29" s="129"/>
      <c r="AN29" s="129"/>
      <c r="AO29" s="828">
        <v>93.5</v>
      </c>
      <c r="AP29" s="829"/>
      <c r="AQ29" s="38">
        <f t="shared" ref="AQ29:AQ30" si="13">SUM(AP29/AO29*100)</f>
        <v>0</v>
      </c>
    </row>
    <row r="30" spans="1:43" s="35" customFormat="1" ht="26.4">
      <c r="A30" s="105">
        <v>2</v>
      </c>
      <c r="B30" s="39" t="s">
        <v>404</v>
      </c>
      <c r="C30" s="107"/>
      <c r="D30" s="107">
        <v>100</v>
      </c>
      <c r="E30" s="133">
        <f t="shared" si="12"/>
        <v>100</v>
      </c>
      <c r="F30" s="133">
        <f t="shared" si="12"/>
        <v>0</v>
      </c>
      <c r="G30" s="820">
        <f t="shared" si="9"/>
        <v>0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107"/>
      <c r="AM30" s="107"/>
      <c r="AN30" s="107"/>
      <c r="AO30" s="107">
        <v>100</v>
      </c>
      <c r="AP30" s="107"/>
      <c r="AQ30" s="38">
        <f t="shared" si="13"/>
        <v>0</v>
      </c>
    </row>
    <row r="33" spans="2:18">
      <c r="B33" s="150" t="s">
        <v>399</v>
      </c>
      <c r="C33" s="150" t="s">
        <v>354</v>
      </c>
      <c r="D33" s="150" t="s">
        <v>428</v>
      </c>
      <c r="K33" s="1163"/>
      <c r="L33" s="1163"/>
      <c r="M33" s="1163"/>
      <c r="N33" s="1163"/>
      <c r="O33" s="1163"/>
      <c r="P33" s="1163"/>
      <c r="Q33" s="1163"/>
      <c r="R33" s="1163"/>
    </row>
    <row r="34" spans="2:18">
      <c r="K34" s="289"/>
      <c r="L34" s="289"/>
      <c r="M34" s="289"/>
      <c r="N34" s="289"/>
      <c r="O34" s="289"/>
      <c r="P34" s="289"/>
      <c r="Q34" s="289"/>
      <c r="R34" s="289"/>
    </row>
    <row r="35" spans="2:18">
      <c r="B35" s="150" t="s">
        <v>353</v>
      </c>
      <c r="C35" s="150" t="s">
        <v>354</v>
      </c>
      <c r="D35" s="150" t="s">
        <v>429</v>
      </c>
      <c r="K35" s="1163"/>
      <c r="L35" s="1163"/>
      <c r="M35" s="1163"/>
      <c r="N35" s="1163"/>
      <c r="O35" s="1163"/>
      <c r="P35" s="1163"/>
      <c r="Q35" s="1163"/>
      <c r="R35" s="1163"/>
    </row>
    <row r="36" spans="2:18">
      <c r="B36" s="150" t="s">
        <v>433</v>
      </c>
    </row>
  </sheetData>
  <mergeCells count="28">
    <mergeCell ref="AL6:AN6"/>
    <mergeCell ref="AO6:AQ6"/>
    <mergeCell ref="A8:AQ8"/>
    <mergeCell ref="A2:AO2"/>
    <mergeCell ref="N6:P6"/>
    <mergeCell ref="Q6:S6"/>
    <mergeCell ref="T6:V6"/>
    <mergeCell ref="W6:Y6"/>
    <mergeCell ref="D5:D6"/>
    <mergeCell ref="H5:AQ5"/>
    <mergeCell ref="H6:J6"/>
    <mergeCell ref="K6:M6"/>
    <mergeCell ref="K35:R35"/>
    <mergeCell ref="A28:AQ28"/>
    <mergeCell ref="AF1:AN1"/>
    <mergeCell ref="A9:AQ9"/>
    <mergeCell ref="A18:AQ18"/>
    <mergeCell ref="AC6:AE6"/>
    <mergeCell ref="AF6:AH6"/>
    <mergeCell ref="AI6:AK6"/>
    <mergeCell ref="A22:AQ22"/>
    <mergeCell ref="A5:A6"/>
    <mergeCell ref="A23:AQ23"/>
    <mergeCell ref="K33:R33"/>
    <mergeCell ref="B5:B6"/>
    <mergeCell ref="C5:C6"/>
    <mergeCell ref="Z6:AB6"/>
    <mergeCell ref="E5:G6"/>
  </mergeCells>
  <phoneticPr fontId="42" type="noConversion"/>
  <pageMargins left="0.52" right="0.32" top="0.85" bottom="0.47" header="0" footer="0"/>
  <pageSetup paperSize="9" scale="47" fitToHeight="0" orientation="landscape" r:id="rId1"/>
  <headerFooter>
    <oddFooter>&amp;C&amp;"Times New Roman,обычный"&amp;8Страница  &amp;P из &amp;N</oddFooter>
  </headerFooter>
  <rowBreaks count="1" manualBreakCount="1">
    <brk id="21" max="4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BreakPreview" topLeftCell="A8" zoomScale="75" zoomScaleSheetLayoutView="75" workbookViewId="0">
      <selection activeCell="C13" sqref="C13"/>
    </sheetView>
  </sheetViews>
  <sheetFormatPr defaultColWidth="9.109375" defaultRowHeight="18"/>
  <cols>
    <col min="1" max="1" width="4" style="151" customWidth="1"/>
    <col min="2" max="2" width="55.6640625" style="125" customWidth="1"/>
    <col min="3" max="3" width="154" style="165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16384" width="9.109375" style="125"/>
  </cols>
  <sheetData>
    <row r="1" spans="1:4">
      <c r="C1" s="152" t="s">
        <v>256</v>
      </c>
    </row>
    <row r="2" spans="1:4" ht="19.5" customHeight="1">
      <c r="C2" s="152"/>
    </row>
    <row r="3" spans="1:4">
      <c r="B3" s="1184" t="s">
        <v>258</v>
      </c>
      <c r="C3" s="1184"/>
    </row>
    <row r="4" spans="1:4" ht="27" customHeight="1">
      <c r="A4" s="153"/>
      <c r="B4" s="1199" t="s">
        <v>408</v>
      </c>
      <c r="C4" s="1199"/>
    </row>
    <row r="5" spans="1:4" ht="27" customHeight="1">
      <c r="A5" s="154"/>
      <c r="B5" s="1200" t="s">
        <v>257</v>
      </c>
      <c r="C5" s="1200"/>
    </row>
    <row r="6" spans="1:4" ht="148.5" customHeight="1">
      <c r="A6" s="1186" t="s">
        <v>232</v>
      </c>
      <c r="B6" s="1192" t="s">
        <v>248</v>
      </c>
      <c r="C6" s="839" t="s">
        <v>438</v>
      </c>
      <c r="D6" s="170"/>
    </row>
    <row r="7" spans="1:4" ht="31.2">
      <c r="A7" s="1195"/>
      <c r="B7" s="1193"/>
      <c r="C7" s="169" t="s">
        <v>426</v>
      </c>
      <c r="D7" s="169"/>
    </row>
    <row r="8" spans="1:4" ht="18.75" customHeight="1">
      <c r="A8" s="1196"/>
      <c r="B8" s="1194"/>
      <c r="C8" s="170"/>
      <c r="D8" s="170"/>
    </row>
    <row r="9" spans="1:4">
      <c r="A9" s="171" t="s">
        <v>233</v>
      </c>
      <c r="B9" s="167" t="s">
        <v>234</v>
      </c>
      <c r="D9" s="156"/>
    </row>
    <row r="10" spans="1:4">
      <c r="A10" s="171" t="s">
        <v>366</v>
      </c>
      <c r="B10" s="167" t="s">
        <v>235</v>
      </c>
      <c r="C10" s="157">
        <v>1291.93</v>
      </c>
      <c r="D10" s="157"/>
    </row>
    <row r="11" spans="1:4" ht="24.75" customHeight="1">
      <c r="A11" s="171" t="s">
        <v>367</v>
      </c>
      <c r="B11" s="167" t="s">
        <v>236</v>
      </c>
      <c r="C11" s="156">
        <v>3</v>
      </c>
      <c r="D11" s="156"/>
    </row>
    <row r="12" spans="1:4" ht="46.8">
      <c r="A12" s="171" t="s">
        <v>368</v>
      </c>
      <c r="B12" s="173" t="s">
        <v>237</v>
      </c>
      <c r="C12" s="836">
        <v>0</v>
      </c>
      <c r="D12" s="156"/>
    </row>
    <row r="13" spans="1:4" ht="31.2">
      <c r="A13" s="172" t="s">
        <v>374</v>
      </c>
      <c r="B13" s="168" t="s">
        <v>263</v>
      </c>
      <c r="C13" s="855" t="s">
        <v>439</v>
      </c>
      <c r="D13" s="822"/>
    </row>
    <row r="14" spans="1:4" ht="46.8">
      <c r="A14" s="171" t="s">
        <v>238</v>
      </c>
      <c r="B14" s="169" t="s">
        <v>239</v>
      </c>
      <c r="C14" s="156">
        <v>0</v>
      </c>
    </row>
    <row r="15" spans="1:4" ht="26.25" customHeight="1">
      <c r="A15" s="1185" t="s">
        <v>240</v>
      </c>
      <c r="B15" s="1188" t="s">
        <v>249</v>
      </c>
      <c r="C15" s="156">
        <v>0</v>
      </c>
    </row>
    <row r="16" spans="1:4">
      <c r="A16" s="1186"/>
      <c r="B16" s="1189"/>
      <c r="C16" s="156"/>
    </row>
    <row r="17" spans="1:3">
      <c r="A17" s="1186"/>
      <c r="B17" s="1189"/>
      <c r="C17" s="156"/>
    </row>
    <row r="18" spans="1:3">
      <c r="A18" s="1186"/>
      <c r="B18" s="1190"/>
      <c r="C18" s="158"/>
    </row>
    <row r="19" spans="1:3">
      <c r="A19" s="1187"/>
      <c r="B19" s="169" t="s">
        <v>241</v>
      </c>
      <c r="C19" s="156">
        <v>0</v>
      </c>
    </row>
    <row r="20" spans="1:3">
      <c r="A20" s="159"/>
      <c r="B20" s="160"/>
      <c r="C20" s="161"/>
    </row>
    <row r="21" spans="1:3">
      <c r="A21" s="159"/>
      <c r="B21" s="160"/>
      <c r="C21" s="161"/>
    </row>
    <row r="22" spans="1:3">
      <c r="A22" s="1197" t="s">
        <v>250</v>
      </c>
      <c r="B22" s="1198"/>
      <c r="C22" s="124" t="s">
        <v>428</v>
      </c>
    </row>
    <row r="23" spans="1:3">
      <c r="A23" s="147"/>
      <c r="B23" s="162"/>
      <c r="C23" s="162"/>
    </row>
    <row r="24" spans="1:3" ht="7.5" customHeight="1">
      <c r="A24" s="147"/>
      <c r="B24" s="1191"/>
      <c r="C24" s="1191"/>
    </row>
    <row r="25" spans="1:3">
      <c r="A25" s="146" t="s">
        <v>252</v>
      </c>
      <c r="B25" s="163"/>
      <c r="C25" s="164" t="s">
        <v>429</v>
      </c>
    </row>
    <row r="26" spans="1:3">
      <c r="A26" s="122"/>
      <c r="B26" s="125" t="s">
        <v>434</v>
      </c>
    </row>
    <row r="27" spans="1:3">
      <c r="A27" s="122"/>
    </row>
    <row r="28" spans="1:3">
      <c r="A28" s="146"/>
    </row>
    <row r="29" spans="1:3">
      <c r="A29" s="166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honeticPr fontId="42" type="noConversion"/>
  <pageMargins left="0.98425196850393704" right="0.39370078740157483" top="0.39370078740157483" bottom="0.39370078740157483" header="0" footer="0.31496062992125984"/>
  <pageSetup paperSize="9" scale="61" orientation="landscape" r:id="rId1"/>
  <headerFooter>
    <oddFooter>&amp;C&amp;"Times New Roman,обычный"&amp;8Страница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Лист1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2017-11-09T06:18:07Z</cp:lastPrinted>
  <dcterms:created xsi:type="dcterms:W3CDTF">2011-05-17T05:04:33Z</dcterms:created>
  <dcterms:modified xsi:type="dcterms:W3CDTF">2017-11-10T03:51:50Z</dcterms:modified>
</cp:coreProperties>
</file>